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0" yWindow="315" windowWidth="19470" windowHeight="11760" tabRatio="603" activeTab="0"/>
  </bookViews>
  <sheets>
    <sheet name="Sheet1" sheetId="1" r:id="rId1"/>
    <sheet name="Sheet2" sheetId="2" r:id="rId2"/>
  </sheets>
  <externalReferences>
    <externalReference r:id="rId5"/>
    <externalReference r:id="rId6"/>
  </externalReferences>
  <definedNames>
    <definedName name="_xlnm.Print_Area" localSheetId="0">'Sheet1'!$A$1:$N$47</definedName>
    <definedName name="_xlnm.Print_Area">'Sheet1'!$A$1:$M$47</definedName>
  </definedNames>
  <calcPr fullCalcOnLoad="1"/>
</workbook>
</file>

<file path=xl/sharedStrings.xml><?xml version="1.0" encoding="utf-8"?>
<sst xmlns="http://schemas.openxmlformats.org/spreadsheetml/2006/main" count="199" uniqueCount="110">
  <si>
    <t>Division of Land Resource Protection</t>
  </si>
  <si>
    <t>Farmland Mapping and Monitoring Program</t>
  </si>
  <si>
    <t>PART I</t>
  </si>
  <si>
    <t xml:space="preserve"> </t>
  </si>
  <si>
    <t>PART II</t>
  </si>
  <si>
    <t>County Summary and Change by Land Use Category</t>
  </si>
  <si>
    <t>Land Committed to Nonagricultural Use</t>
  </si>
  <si>
    <t>TOTAL ACREAGE</t>
  </si>
  <si>
    <t>ACRES</t>
  </si>
  <si>
    <t>TOTAL</t>
  </si>
  <si>
    <t>NET</t>
  </si>
  <si>
    <t>LAND USE CATEGORY</t>
  </si>
  <si>
    <t>INVENTORIED</t>
  </si>
  <si>
    <t>LOST</t>
  </si>
  <si>
    <t>GAINED</t>
  </si>
  <si>
    <t>ACREAGE</t>
  </si>
  <si>
    <t>(-)</t>
  </si>
  <si>
    <t>(+)</t>
  </si>
  <si>
    <t>CHANGED</t>
  </si>
  <si>
    <t>Prime Farmland</t>
  </si>
  <si>
    <t xml:space="preserve"> Prime Farmland</t>
  </si>
  <si>
    <t>Farmland of Statewide Importance</t>
  </si>
  <si>
    <t xml:space="preserve"> Farmland of Statewide Importance</t>
  </si>
  <si>
    <t>Unique Farmland</t>
  </si>
  <si>
    <t xml:space="preserve"> Unique Farmland</t>
  </si>
  <si>
    <t>Farmland of Local Importance</t>
  </si>
  <si>
    <t xml:space="preserve"> Farmland of Local Importance</t>
  </si>
  <si>
    <t>IMPORTANT FARMLAND SUBTOTAL</t>
  </si>
  <si>
    <t xml:space="preserve"> IMPORTANT FARMLAND SUBTOTAL</t>
  </si>
  <si>
    <t xml:space="preserve">Grazing Land </t>
  </si>
  <si>
    <t xml:space="preserve"> Grazing Land </t>
  </si>
  <si>
    <t>AGRICULTURAL LAND SUBTOTAL</t>
  </si>
  <si>
    <t xml:space="preserve"> AGRICULTURAL LAND SUBTOTAL</t>
  </si>
  <si>
    <t>Other Land</t>
  </si>
  <si>
    <t xml:space="preserve"> Other Land</t>
  </si>
  <si>
    <t>Water Area</t>
  </si>
  <si>
    <t xml:space="preserve"> Water Area</t>
  </si>
  <si>
    <t xml:space="preserve"> TOTAL ACREAGE REPORTED</t>
  </si>
  <si>
    <t>Farmland of</t>
  </si>
  <si>
    <t>Subtotal</t>
  </si>
  <si>
    <t>Total</t>
  </si>
  <si>
    <t>Urban and</t>
  </si>
  <si>
    <t>Prime</t>
  </si>
  <si>
    <t>Statewide</t>
  </si>
  <si>
    <t>Unique</t>
  </si>
  <si>
    <t>Local</t>
  </si>
  <si>
    <t>Important</t>
  </si>
  <si>
    <t>Grazing</t>
  </si>
  <si>
    <t>Agricultural</t>
  </si>
  <si>
    <t>Other</t>
  </si>
  <si>
    <t>Water</t>
  </si>
  <si>
    <t>Converted To</t>
  </si>
  <si>
    <t>Farmland</t>
  </si>
  <si>
    <t>Importance</t>
  </si>
  <si>
    <t>Land</t>
  </si>
  <si>
    <t>Area</t>
  </si>
  <si>
    <t>Another Use</t>
  </si>
  <si>
    <t>to:</t>
  </si>
  <si>
    <t xml:space="preserve"> -- </t>
  </si>
  <si>
    <t xml:space="preserve">TOTAL ACREAGE CONVERTED </t>
  </si>
  <si>
    <t>CALIFORNIA DEPARTMENT OF CONSERVATION</t>
  </si>
  <si>
    <t>Urban and Built-up Land</t>
  </si>
  <si>
    <t xml:space="preserve"> Urban and Built-up Land</t>
  </si>
  <si>
    <t>Built-up</t>
  </si>
  <si>
    <t>TABLE D-1</t>
  </si>
  <si>
    <t>Rural Land Use Summary</t>
  </si>
  <si>
    <t>ACREAGE INVENTORIED</t>
  </si>
  <si>
    <t>ACREAGE CHANGED</t>
  </si>
  <si>
    <t>PERCENT CHANGE</t>
  </si>
  <si>
    <t>Confined Animal Agriculture</t>
  </si>
  <si>
    <t>Vacant or Disturbed Land</t>
  </si>
  <si>
    <t>Nonagricultural and Natural Vegetation</t>
  </si>
  <si>
    <t>IRRIGATED FARMLAND SUBTOTAL</t>
  </si>
  <si>
    <t>AGRICULTURAL LAND TOTAL</t>
  </si>
  <si>
    <t>TOTAL LAND CONVERTED TO RURAL USES</t>
  </si>
  <si>
    <t>PART III</t>
  </si>
  <si>
    <t>Irrigated Farmland</t>
  </si>
  <si>
    <t>Farmland of Local Importance and Grazing</t>
  </si>
  <si>
    <t xml:space="preserve">TOTAL LAND CONVERTED FROM RURAL USES </t>
  </si>
  <si>
    <t>math check</t>
  </si>
  <si>
    <t>TOTAL AREA INVENTORIED (1)</t>
  </si>
  <si>
    <t xml:space="preserve">Urban and Built-up Land </t>
  </si>
  <si>
    <t>Other Rural Land Uses (2)</t>
  </si>
  <si>
    <t>RURAL COUNTY</t>
  </si>
  <si>
    <t>Rural Residential Land</t>
  </si>
  <si>
    <t xml:space="preserve">Semi-agricultural and Rural Commercial </t>
  </si>
  <si>
    <t>Semi-agricultural and Rural Commerical</t>
  </si>
  <si>
    <t>Semi-agricultural and Rural Commercial</t>
  </si>
  <si>
    <t xml:space="preserve">(2) These statistics represent shifts from one Rural Land Use category to another.  </t>
  </si>
  <si>
    <t>(1) Total Area Inventoried for Rural Land Use categories is equal to that of Other Land in the Important Farmland Map for RURAL County.</t>
  </si>
  <si>
    <t xml:space="preserve">TOTAL AREA INVENTORIED  </t>
  </si>
  <si>
    <t>2012-2014 Land Use Conversion</t>
  </si>
  <si>
    <t>2012-14 ACREAGE CHANGES</t>
  </si>
  <si>
    <t>PART III   Land Use Conversion from 2012 to 2014</t>
  </si>
  <si>
    <t>DATA</t>
  </si>
  <si>
    <t>NOT</t>
  </si>
  <si>
    <t>AVAILABLE</t>
  </si>
  <si>
    <t>2012-2014 Rural Land Use Data</t>
  </si>
  <si>
    <t>Conversions to Rural Land Uses, 2012 to 2014</t>
  </si>
  <si>
    <t>Conversions From Rural Land Uses, 2012 to 2014</t>
  </si>
  <si>
    <t>TABLE A-38</t>
  </si>
  <si>
    <t>SISKIYOU COUNTY</t>
  </si>
  <si>
    <t>(1) Conversion to Farmland of Local Importance is primarily due to land left idle for three or more update cycles.</t>
  </si>
  <si>
    <t>Prime Farmland (1)</t>
  </si>
  <si>
    <t>Unique Farmland (1)</t>
  </si>
  <si>
    <t>(2) Conversion to Unique Farmland is due to new crops, alfalfa and irrigated hay</t>
  </si>
  <si>
    <t>Farmland of Statewide Importance (1)</t>
  </si>
  <si>
    <t>Farmland of Local Importance (2)(3)</t>
  </si>
  <si>
    <t xml:space="preserve">(3) Conversions between Farmland of Local Importance and Grazing Land due to use of updated public lands and Williamson Act contract data used to delineate areas qualifying for Farmland of </t>
  </si>
  <si>
    <t>Local Importance.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</si>
</sst>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"/>
    <numFmt numFmtId="165" formatCode="0.0%"/>
  </numFmts>
  <fonts count="50">
    <font>
      <sz val="8.25"/>
      <name val="Helv"/>
      <family val="0"/>
    </font>
    <font>
      <sz val="11"/>
      <color indexed="8"/>
      <name val="Calibri"/>
      <family val="2"/>
    </font>
    <font>
      <b/>
      <sz val="9.75"/>
      <name val="Helv"/>
      <family val="0"/>
    </font>
    <font>
      <sz val="9"/>
      <name val="Helv"/>
      <family val="0"/>
    </font>
    <font>
      <b/>
      <sz val="9"/>
      <name val="Arial Rounded MT Bold"/>
      <family val="2"/>
    </font>
    <font>
      <b/>
      <sz val="8.25"/>
      <name val="Arial Rounded MT Bold"/>
      <family val="2"/>
    </font>
    <font>
      <b/>
      <sz val="12"/>
      <name val="Arial Rounded MT Bold"/>
      <family val="2"/>
    </font>
    <font>
      <b/>
      <sz val="11"/>
      <name val="Arial Rounded MT Bold"/>
      <family val="2"/>
    </font>
    <font>
      <b/>
      <sz val="9.75"/>
      <name val="Arial Rounded MT Bold"/>
      <family val="2"/>
    </font>
    <font>
      <b/>
      <sz val="14"/>
      <name val="Arial Rounded MT Bold"/>
      <family val="2"/>
    </font>
    <font>
      <b/>
      <sz val="13"/>
      <name val="Arial Rounded MT Bold"/>
      <family val="2"/>
    </font>
    <font>
      <sz val="10"/>
      <color indexed="22"/>
      <name val="Arial"/>
      <family val="2"/>
    </font>
    <font>
      <b/>
      <sz val="9"/>
      <color indexed="22"/>
      <name val="Arial Rounded MT Bold"/>
      <family val="0"/>
    </font>
    <font>
      <b/>
      <sz val="10"/>
      <name val="Arial Rounded MT Bold"/>
      <family val="2"/>
    </font>
    <font>
      <b/>
      <sz val="8.5"/>
      <name val="Arial Rounded MT Bold"/>
      <family val="2"/>
    </font>
    <font>
      <b/>
      <sz val="8.9"/>
      <name val="Arial Rounded MT Bold"/>
      <family val="2"/>
    </font>
    <font>
      <b/>
      <sz val="8.7"/>
      <name val="Arial Rounded MT Bold"/>
      <family val="2"/>
    </font>
    <font>
      <b/>
      <sz val="8.75"/>
      <name val="Arial Rounded MT Bold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double"/>
      <top style="thin"/>
      <bottom/>
    </border>
    <border>
      <left/>
      <right style="double"/>
      <top/>
      <bottom/>
    </border>
    <border>
      <left/>
      <right style="double"/>
      <top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/>
      <protection/>
    </xf>
    <xf numFmtId="15" fontId="5" fillId="0" borderId="0" xfId="0" applyNumberFormat="1" applyFont="1" applyAlignment="1" applyProtection="1">
      <alignment horizontal="centerContinuous"/>
      <protection/>
    </xf>
    <xf numFmtId="0" fontId="9" fillId="0" borderId="0" xfId="0" applyFont="1" applyAlignment="1" applyProtection="1">
      <alignment horizontal="centerContinuous" vertical="center"/>
      <protection/>
    </xf>
    <xf numFmtId="0" fontId="6" fillId="0" borderId="0" xfId="0" applyNumberFormat="1" applyFont="1" applyBorder="1" applyAlignment="1" applyProtection="1">
      <alignment horizontal="centerContinuous"/>
      <protection/>
    </xf>
    <xf numFmtId="0" fontId="5" fillId="0" borderId="0" xfId="0" applyNumberFormat="1" applyFont="1" applyAlignment="1" applyProtection="1">
      <alignment horizontal="centerContinuous"/>
      <protection/>
    </xf>
    <xf numFmtId="0" fontId="7" fillId="0" borderId="0" xfId="0" applyNumberFormat="1" applyFont="1" applyAlignment="1" applyProtection="1">
      <alignment horizontal="left"/>
      <protection/>
    </xf>
    <xf numFmtId="0" fontId="5" fillId="0" borderId="0" xfId="0" applyNumberFormat="1" applyFont="1" applyAlignment="1" applyProtection="1">
      <alignment horizontal="left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NumberFormat="1" applyFont="1" applyAlignment="1" applyProtection="1">
      <alignment horizontal="center"/>
      <protection/>
    </xf>
    <xf numFmtId="15" fontId="5" fillId="0" borderId="0" xfId="0" applyNumberFormat="1" applyFont="1" applyAlignment="1" applyProtection="1">
      <alignment vertical="center"/>
      <protection/>
    </xf>
    <xf numFmtId="15" fontId="7" fillId="0" borderId="0" xfId="0" applyNumberFormat="1" applyFont="1" applyAlignment="1" applyProtection="1">
      <alignment horizontal="right"/>
      <protection/>
    </xf>
    <xf numFmtId="0" fontId="10" fillId="0" borderId="0" xfId="0" applyNumberFormat="1" applyFont="1" applyAlignment="1" applyProtection="1">
      <alignment horizontal="left"/>
      <protection/>
    </xf>
    <xf numFmtId="0" fontId="8" fillId="0" borderId="0" xfId="0" applyNumberFormat="1" applyFont="1" applyAlignment="1" applyProtection="1">
      <alignment vertical="center"/>
      <protection/>
    </xf>
    <xf numFmtId="0" fontId="7" fillId="0" borderId="0" xfId="0" applyNumberFormat="1" applyFont="1" applyAlignment="1" applyProtection="1">
      <alignment vertical="center"/>
      <protection/>
    </xf>
    <xf numFmtId="0" fontId="10" fillId="0" borderId="10" xfId="0" applyNumberFormat="1" applyFont="1" applyBorder="1" applyAlignment="1" applyProtection="1">
      <alignment horizontal="left"/>
      <protection/>
    </xf>
    <xf numFmtId="0" fontId="8" fillId="0" borderId="10" xfId="0" applyNumberFormat="1" applyFont="1" applyBorder="1" applyAlignment="1" applyProtection="1">
      <alignment vertical="center"/>
      <protection/>
    </xf>
    <xf numFmtId="0" fontId="7" fillId="0" borderId="10" xfId="0" applyNumberFormat="1" applyFont="1" applyBorder="1" applyAlignment="1" applyProtection="1">
      <alignment horizontal="center"/>
      <protection/>
    </xf>
    <xf numFmtId="0" fontId="4" fillId="0" borderId="11" xfId="0" applyNumberFormat="1" applyFont="1" applyBorder="1" applyAlignment="1" applyProtection="1">
      <alignment horizontal="center"/>
      <protection/>
    </xf>
    <xf numFmtId="0" fontId="4" fillId="0" borderId="12" xfId="0" applyNumberFormat="1" applyFont="1" applyBorder="1" applyAlignment="1" applyProtection="1">
      <alignment vertical="center"/>
      <protection/>
    </xf>
    <xf numFmtId="0" fontId="4" fillId="0" borderId="11" xfId="0" applyNumberFormat="1" applyFont="1" applyBorder="1" applyAlignment="1" applyProtection="1">
      <alignment vertical="center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12" xfId="0" applyNumberFormat="1" applyFont="1" applyBorder="1" applyAlignment="1" applyProtection="1">
      <alignment horizontal="centerContinuous"/>
      <protection/>
    </xf>
    <xf numFmtId="0" fontId="4" fillId="0" borderId="0" xfId="0" applyFont="1" applyAlignment="1" applyProtection="1">
      <alignment vertical="center"/>
      <protection/>
    </xf>
    <xf numFmtId="0" fontId="4" fillId="0" borderId="13" xfId="0" applyNumberFormat="1" applyFont="1" applyBorder="1" applyAlignment="1" applyProtection="1">
      <alignment vertical="center"/>
      <protection/>
    </xf>
    <xf numFmtId="0" fontId="4" fillId="0" borderId="11" xfId="0" applyNumberFormat="1" applyFont="1" applyBorder="1" applyAlignment="1" applyProtection="1">
      <alignment horizontal="centerContinuous"/>
      <protection/>
    </xf>
    <xf numFmtId="0" fontId="4" fillId="0" borderId="14" xfId="0" applyNumberFormat="1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4" fillId="0" borderId="15" xfId="0" applyNumberFormat="1" applyFont="1" applyBorder="1" applyAlignment="1" applyProtection="1">
      <alignment horizontal="center"/>
      <protection/>
    </xf>
    <xf numFmtId="0" fontId="4" fillId="0" borderId="16" xfId="0" applyNumberFormat="1" applyFont="1" applyBorder="1" applyAlignment="1" applyProtection="1">
      <alignment vertical="center"/>
      <protection/>
    </xf>
    <xf numFmtId="0" fontId="4" fillId="0" borderId="17" xfId="0" applyNumberFormat="1" applyFont="1" applyBorder="1" applyAlignment="1" applyProtection="1">
      <alignment horizontal="center"/>
      <protection/>
    </xf>
    <xf numFmtId="0" fontId="4" fillId="0" borderId="18" xfId="0" applyNumberFormat="1" applyFont="1" applyBorder="1" applyAlignment="1" applyProtection="1">
      <alignment horizontal="center"/>
      <protection/>
    </xf>
    <xf numFmtId="0" fontId="4" fillId="0" borderId="10" xfId="0" applyNumberFormat="1" applyFont="1" applyBorder="1" applyAlignment="1" applyProtection="1">
      <alignment vertical="center"/>
      <protection/>
    </xf>
    <xf numFmtId="164" fontId="4" fillId="0" borderId="12" xfId="0" applyNumberFormat="1" applyFont="1" applyBorder="1" applyAlignment="1" applyProtection="1">
      <alignment vertical="center"/>
      <protection/>
    </xf>
    <xf numFmtId="0" fontId="4" fillId="0" borderId="19" xfId="0" applyNumberFormat="1" applyFont="1" applyBorder="1" applyAlignment="1" applyProtection="1">
      <alignment vertical="center"/>
      <protection/>
    </xf>
    <xf numFmtId="0" fontId="4" fillId="0" borderId="17" xfId="0" applyNumberFormat="1" applyFont="1" applyBorder="1" applyAlignment="1" applyProtection="1">
      <alignment vertical="center"/>
      <protection/>
    </xf>
    <xf numFmtId="164" fontId="4" fillId="0" borderId="17" xfId="0" applyNumberFormat="1" applyFont="1" applyBorder="1" applyAlignment="1" applyProtection="1">
      <alignment vertical="center"/>
      <protection/>
    </xf>
    <xf numFmtId="0" fontId="4" fillId="0" borderId="20" xfId="0" applyNumberFormat="1" applyFont="1" applyBorder="1" applyAlignment="1" applyProtection="1">
      <alignment vertical="center"/>
      <protection/>
    </xf>
    <xf numFmtId="0" fontId="4" fillId="0" borderId="21" xfId="0" applyNumberFormat="1" applyFont="1" applyBorder="1" applyAlignment="1" applyProtection="1">
      <alignment vertical="center"/>
      <protection/>
    </xf>
    <xf numFmtId="164" fontId="4" fillId="0" borderId="21" xfId="0" applyNumberFormat="1" applyFont="1" applyBorder="1" applyAlignment="1" applyProtection="1">
      <alignment vertical="center"/>
      <protection/>
    </xf>
    <xf numFmtId="0" fontId="4" fillId="0" borderId="22" xfId="0" applyNumberFormat="1" applyFont="1" applyBorder="1" applyAlignment="1" applyProtection="1">
      <alignment vertical="center"/>
      <protection/>
    </xf>
    <xf numFmtId="0" fontId="4" fillId="0" borderId="23" xfId="0" applyNumberFormat="1" applyFont="1" applyBorder="1" applyAlignment="1" applyProtection="1">
      <alignment vertical="center"/>
      <protection/>
    </xf>
    <xf numFmtId="0" fontId="10" fillId="0" borderId="10" xfId="0" applyNumberFormat="1" applyFont="1" applyBorder="1" applyAlignment="1" applyProtection="1">
      <alignment horizontal="centerContinuous"/>
      <protection/>
    </xf>
    <xf numFmtId="0" fontId="8" fillId="0" borderId="20" xfId="0" applyNumberFormat="1" applyFont="1" applyBorder="1" applyAlignment="1" applyProtection="1">
      <alignment horizontal="centerContinuous"/>
      <protection/>
    </xf>
    <xf numFmtId="0" fontId="5" fillId="0" borderId="10" xfId="0" applyFont="1" applyBorder="1" applyAlignment="1" applyProtection="1">
      <alignment horizontal="centerContinuous"/>
      <protection/>
    </xf>
    <xf numFmtId="0" fontId="5" fillId="0" borderId="20" xfId="0" applyNumberFormat="1" applyFont="1" applyBorder="1" applyAlignment="1" applyProtection="1">
      <alignment horizontal="centerContinuous"/>
      <protection/>
    </xf>
    <xf numFmtId="0" fontId="8" fillId="0" borderId="10" xfId="0" applyNumberFormat="1" applyFont="1" applyBorder="1" applyAlignment="1" applyProtection="1">
      <alignment horizontal="centerContinuous"/>
      <protection/>
    </xf>
    <xf numFmtId="0" fontId="4" fillId="0" borderId="11" xfId="0" applyNumberFormat="1" applyFont="1" applyBorder="1" applyAlignment="1" applyProtection="1">
      <alignment horizontal="left" vertical="center"/>
      <protection/>
    </xf>
    <xf numFmtId="0" fontId="4" fillId="0" borderId="12" xfId="0" applyNumberFormat="1" applyFont="1" applyBorder="1" applyAlignment="1" applyProtection="1">
      <alignment horizontal="center"/>
      <protection/>
    </xf>
    <xf numFmtId="49" fontId="4" fillId="0" borderId="15" xfId="0" applyNumberFormat="1" applyFont="1" applyBorder="1" applyAlignment="1" applyProtection="1">
      <alignment horizontal="left"/>
      <protection/>
    </xf>
    <xf numFmtId="0" fontId="4" fillId="0" borderId="16" xfId="0" applyNumberFormat="1" applyFont="1" applyBorder="1" applyAlignment="1" applyProtection="1">
      <alignment horizontal="centerContinuous"/>
      <protection/>
    </xf>
    <xf numFmtId="0" fontId="4" fillId="0" borderId="16" xfId="0" applyNumberFormat="1" applyFont="1" applyBorder="1" applyAlignment="1" applyProtection="1">
      <alignment horizontal="center"/>
      <protection/>
    </xf>
    <xf numFmtId="164" fontId="4" fillId="0" borderId="12" xfId="0" applyNumberFormat="1" applyFont="1" applyBorder="1" applyAlignment="1" applyProtection="1">
      <alignment horizontal="right"/>
      <protection/>
    </xf>
    <xf numFmtId="164" fontId="4" fillId="0" borderId="13" xfId="0" applyNumberFormat="1" applyFont="1" applyBorder="1" applyAlignment="1" applyProtection="1">
      <alignment vertical="center"/>
      <protection/>
    </xf>
    <xf numFmtId="164" fontId="4" fillId="0" borderId="13" xfId="0" applyNumberFormat="1" applyFont="1" applyBorder="1" applyAlignment="1" applyProtection="1">
      <alignment horizontal="right"/>
      <protection/>
    </xf>
    <xf numFmtId="164" fontId="4" fillId="0" borderId="24" xfId="0" applyNumberFormat="1" applyFont="1" applyBorder="1" applyAlignment="1" applyProtection="1">
      <alignment vertical="center"/>
      <protection/>
    </xf>
    <xf numFmtId="164" fontId="4" fillId="0" borderId="17" xfId="0" applyNumberFormat="1" applyFont="1" applyBorder="1" applyAlignment="1" applyProtection="1">
      <alignment horizontal="right"/>
      <protection/>
    </xf>
    <xf numFmtId="0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3" fontId="4" fillId="0" borderId="0" xfId="0" applyNumberFormat="1" applyFont="1" applyAlignment="1" applyProtection="1">
      <alignment vertical="center"/>
      <protection/>
    </xf>
    <xf numFmtId="164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9" fillId="0" borderId="0" xfId="0" applyNumberFormat="1" applyFont="1" applyAlignment="1" applyProtection="1">
      <alignment horizontal="right"/>
      <protection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15" fontId="4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164" fontId="4" fillId="0" borderId="12" xfId="0" applyNumberFormat="1" applyFont="1" applyBorder="1" applyAlignment="1" applyProtection="1">
      <alignment vertical="center"/>
      <protection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4" fillId="0" borderId="24" xfId="0" applyNumberFormat="1" applyFont="1" applyBorder="1" applyAlignment="1" applyProtection="1">
      <alignment horizontal="center"/>
      <protection/>
    </xf>
    <xf numFmtId="0" fontId="4" fillId="0" borderId="11" xfId="0" applyNumberFormat="1" applyFont="1" applyBorder="1" applyAlignment="1" applyProtection="1">
      <alignment horizontal="left"/>
      <protection/>
    </xf>
    <xf numFmtId="0" fontId="4" fillId="0" borderId="12" xfId="0" applyNumberFormat="1" applyFont="1" applyBorder="1" applyAlignment="1" applyProtection="1">
      <alignment horizontal="left"/>
      <protection/>
    </xf>
    <xf numFmtId="3" fontId="4" fillId="0" borderId="13" xfId="0" applyNumberFormat="1" applyFont="1" applyBorder="1" applyAlignment="1" applyProtection="1">
      <alignment horizontal="right"/>
      <protection/>
    </xf>
    <xf numFmtId="165" fontId="4" fillId="0" borderId="13" xfId="0" applyNumberFormat="1" applyFont="1" applyBorder="1" applyAlignment="1" applyProtection="1">
      <alignment horizontal="right"/>
      <protection/>
    </xf>
    <xf numFmtId="0" fontId="4" fillId="0" borderId="15" xfId="0" applyNumberFormat="1" applyFont="1" applyBorder="1" applyAlignment="1" applyProtection="1">
      <alignment horizontal="left"/>
      <protection/>
    </xf>
    <xf numFmtId="0" fontId="4" fillId="0" borderId="16" xfId="0" applyNumberFormat="1" applyFont="1" applyBorder="1" applyAlignment="1" applyProtection="1">
      <alignment horizontal="left"/>
      <protection/>
    </xf>
    <xf numFmtId="3" fontId="4" fillId="0" borderId="18" xfId="0" applyNumberFormat="1" applyFont="1" applyBorder="1" applyAlignment="1" applyProtection="1">
      <alignment horizontal="right"/>
      <protection/>
    </xf>
    <xf numFmtId="165" fontId="4" fillId="0" borderId="18" xfId="0" applyNumberFormat="1" applyFont="1" applyBorder="1" applyAlignment="1" applyProtection="1">
      <alignment horizontal="right"/>
      <protection/>
    </xf>
    <xf numFmtId="0" fontId="4" fillId="0" borderId="0" xfId="0" applyNumberFormat="1" applyFont="1" applyAlignment="1" applyProtection="1">
      <alignment horizontal="left"/>
      <protection/>
    </xf>
    <xf numFmtId="0" fontId="4" fillId="0" borderId="22" xfId="0" applyNumberFormat="1" applyFont="1" applyBorder="1" applyAlignment="1" applyProtection="1">
      <alignment horizontal="left"/>
      <protection/>
    </xf>
    <xf numFmtId="3" fontId="12" fillId="0" borderId="10" xfId="0" applyNumberFormat="1" applyFont="1" applyBorder="1" applyAlignment="1" applyProtection="1">
      <alignment horizontal="right"/>
      <protection/>
    </xf>
    <xf numFmtId="3" fontId="12" fillId="0" borderId="16" xfId="0" applyNumberFormat="1" applyFont="1" applyBorder="1" applyAlignment="1" applyProtection="1">
      <alignment horizontal="right"/>
      <protection/>
    </xf>
    <xf numFmtId="0" fontId="13" fillId="0" borderId="0" xfId="0" applyNumberFormat="1" applyFont="1" applyBorder="1" applyAlignment="1" applyProtection="1">
      <alignment horizontal="centerContinuous"/>
      <protection/>
    </xf>
    <xf numFmtId="0" fontId="13" fillId="0" borderId="0" xfId="0" applyNumberFormat="1" applyFont="1" applyAlignment="1" applyProtection="1">
      <alignment horizontal="left"/>
      <protection/>
    </xf>
    <xf numFmtId="15" fontId="13" fillId="0" borderId="0" xfId="0" applyNumberFormat="1" applyFont="1" applyAlignment="1" applyProtection="1">
      <alignment horizontal="right"/>
      <protection/>
    </xf>
    <xf numFmtId="3" fontId="4" fillId="0" borderId="24" xfId="0" applyNumberFormat="1" applyFont="1" applyBorder="1" applyAlignment="1" applyProtection="1">
      <alignment horizontal="right"/>
      <protection/>
    </xf>
    <xf numFmtId="0" fontId="4" fillId="0" borderId="19" xfId="0" applyNumberFormat="1" applyFont="1" applyBorder="1" applyAlignment="1" applyProtection="1">
      <alignment horizontal="center" vertical="center"/>
      <protection/>
    </xf>
    <xf numFmtId="0" fontId="4" fillId="0" borderId="17" xfId="0" applyNumberFormat="1" applyFont="1" applyBorder="1" applyAlignment="1" applyProtection="1">
      <alignment horizontal="left"/>
      <protection/>
    </xf>
    <xf numFmtId="0" fontId="4" fillId="0" borderId="24" xfId="0" applyNumberFormat="1" applyFont="1" applyBorder="1" applyAlignment="1" applyProtection="1">
      <alignment horizontal="center" wrapText="1"/>
      <protection/>
    </xf>
    <xf numFmtId="0" fontId="4" fillId="0" borderId="21" xfId="0" applyNumberFormat="1" applyFont="1" applyBorder="1" applyAlignment="1" applyProtection="1">
      <alignment horizontal="left"/>
      <protection/>
    </xf>
    <xf numFmtId="0" fontId="4" fillId="0" borderId="19" xfId="0" applyNumberFormat="1" applyFont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left"/>
      <protection/>
    </xf>
    <xf numFmtId="0" fontId="4" fillId="0" borderId="10" xfId="0" applyNumberFormat="1" applyFont="1" applyBorder="1" applyAlignment="1" applyProtection="1">
      <alignment horizontal="left"/>
      <protection/>
    </xf>
    <xf numFmtId="0" fontId="4" fillId="0" borderId="20" xfId="0" applyNumberFormat="1" applyFont="1" applyBorder="1" applyAlignment="1" applyProtection="1">
      <alignment horizontal="left"/>
      <protection/>
    </xf>
    <xf numFmtId="3" fontId="4" fillId="0" borderId="0" xfId="0" applyNumberFormat="1" applyFont="1" applyBorder="1" applyAlignment="1" applyProtection="1">
      <alignment horizontal="right"/>
      <protection/>
    </xf>
    <xf numFmtId="0" fontId="4" fillId="0" borderId="20" xfId="0" applyNumberFormat="1" applyFont="1" applyBorder="1" applyAlignment="1" applyProtection="1">
      <alignment horizontal="center" wrapText="1"/>
      <protection/>
    </xf>
    <xf numFmtId="0" fontId="14" fillId="0" borderId="0" xfId="0" applyNumberFormat="1" applyFont="1" applyBorder="1" applyAlignment="1" applyProtection="1">
      <alignment horizontal="left"/>
      <protection/>
    </xf>
    <xf numFmtId="0" fontId="6" fillId="0" borderId="0" xfId="0" applyNumberFormat="1" applyFont="1" applyAlignment="1" applyProtection="1">
      <alignment horizontal="right"/>
      <protection/>
    </xf>
    <xf numFmtId="0" fontId="15" fillId="0" borderId="24" xfId="0" applyNumberFormat="1" applyFont="1" applyBorder="1" applyAlignment="1" applyProtection="1">
      <alignment horizontal="center" wrapText="1"/>
      <protection/>
    </xf>
    <xf numFmtId="0" fontId="16" fillId="0" borderId="24" xfId="0" applyNumberFormat="1" applyFont="1" applyBorder="1" applyAlignment="1" applyProtection="1">
      <alignment horizontal="center" wrapText="1"/>
      <protection/>
    </xf>
    <xf numFmtId="0" fontId="4" fillId="0" borderId="21" xfId="0" applyNumberFormat="1" applyFont="1" applyBorder="1" applyAlignment="1" applyProtection="1">
      <alignment horizontal="center"/>
      <protection/>
    </xf>
    <xf numFmtId="0" fontId="4" fillId="0" borderId="25" xfId="0" applyNumberFormat="1" applyFont="1" applyBorder="1" applyAlignment="1" applyProtection="1">
      <alignment vertical="center"/>
      <protection/>
    </xf>
    <xf numFmtId="0" fontId="4" fillId="0" borderId="26" xfId="0" applyNumberFormat="1" applyFont="1" applyBorder="1" applyAlignment="1" applyProtection="1">
      <alignment horizontal="centerContinuous"/>
      <protection/>
    </xf>
    <xf numFmtId="0" fontId="4" fillId="0" borderId="27" xfId="0" applyNumberFormat="1" applyFont="1" applyBorder="1" applyAlignment="1" applyProtection="1">
      <alignment horizontal="centerContinuous"/>
      <protection/>
    </xf>
    <xf numFmtId="0" fontId="4" fillId="0" borderId="28" xfId="0" applyNumberFormat="1" applyFont="1" applyBorder="1" applyAlignment="1" applyProtection="1">
      <alignment horizontal="center"/>
      <protection/>
    </xf>
    <xf numFmtId="164" fontId="4" fillId="0" borderId="29" xfId="0" applyNumberFormat="1" applyFont="1" applyBorder="1" applyAlignment="1" applyProtection="1">
      <alignment vertical="center"/>
      <protection/>
    </xf>
    <xf numFmtId="164" fontId="4" fillId="0" borderId="30" xfId="0" applyNumberFormat="1" applyFont="1" applyBorder="1" applyAlignment="1" applyProtection="1">
      <alignment vertical="center"/>
      <protection/>
    </xf>
    <xf numFmtId="164" fontId="4" fillId="0" borderId="31" xfId="0" applyNumberFormat="1" applyFont="1" applyBorder="1" applyAlignment="1" applyProtection="1">
      <alignment vertical="center"/>
      <protection/>
    </xf>
    <xf numFmtId="164" fontId="4" fillId="0" borderId="28" xfId="0" applyNumberFormat="1" applyFont="1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7" fillId="0" borderId="14" xfId="0" applyNumberFormat="1" applyFont="1" applyBorder="1" applyAlignment="1" applyProtection="1">
      <alignment horizontal="center"/>
      <protection/>
    </xf>
    <xf numFmtId="0" fontId="17" fillId="0" borderId="13" xfId="0" applyNumberFormat="1" applyFont="1" applyBorder="1" applyAlignment="1" applyProtection="1">
      <alignment horizontal="center"/>
      <protection/>
    </xf>
    <xf numFmtId="0" fontId="17" fillId="0" borderId="18" xfId="0" applyNumberFormat="1" applyFont="1" applyBorder="1" applyAlignment="1" applyProtection="1">
      <alignment horizontal="center"/>
      <protection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6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 horizontal="left" wrapText="1"/>
      <protection/>
    </xf>
    <xf numFmtId="0" fontId="4" fillId="0" borderId="22" xfId="0" applyNumberFormat="1" applyFont="1" applyBorder="1" applyAlignment="1" applyProtection="1">
      <alignment horizontal="center"/>
      <protection/>
    </xf>
    <xf numFmtId="0" fontId="4" fillId="0" borderId="21" xfId="0" applyNumberFormat="1" applyFont="1" applyBorder="1" applyAlignment="1" applyProtection="1">
      <alignment horizontal="center"/>
      <protection/>
    </xf>
    <xf numFmtId="0" fontId="4" fillId="0" borderId="14" xfId="0" applyNumberFormat="1" applyFont="1" applyBorder="1" applyAlignment="1" applyProtection="1">
      <alignment horizontal="center" wrapText="1"/>
      <protection/>
    </xf>
    <xf numFmtId="0" fontId="4" fillId="0" borderId="18" xfId="0" applyNumberFormat="1" applyFont="1" applyBorder="1" applyAlignment="1" applyProtection="1">
      <alignment horizontal="center" wrapText="1"/>
      <protection/>
    </xf>
    <xf numFmtId="0" fontId="5" fillId="0" borderId="0" xfId="0" applyNumberFormat="1" applyFont="1" applyAlignment="1" applyProtection="1">
      <alignment horizontal="left" wrapText="1"/>
      <protection/>
    </xf>
    <xf numFmtId="0" fontId="13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21" xfId="0" applyNumberFormat="1" applyFont="1" applyBorder="1" applyAlignment="1" applyProtection="1">
      <alignment horizontal="center" vertical="center"/>
      <protection/>
    </xf>
    <xf numFmtId="0" fontId="4" fillId="0" borderId="15" xfId="0" applyNumberFormat="1" applyFont="1" applyBorder="1" applyAlignment="1" applyProtection="1">
      <alignment horizontal="center" vertical="center"/>
      <protection/>
    </xf>
    <xf numFmtId="0" fontId="4" fillId="0" borderId="16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LRP\FMMP\Fmmp%202012-2014\db1214\sis12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LRP\FMMP\Fmmp%202012-2014\db1214\template121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3">
          <cell r="A3">
            <v>0</v>
          </cell>
        </row>
        <row r="4">
          <cell r="A4">
            <v>1</v>
          </cell>
        </row>
        <row r="6">
          <cell r="A6">
            <v>0</v>
          </cell>
        </row>
        <row r="7">
          <cell r="A7">
            <v>16</v>
          </cell>
        </row>
        <row r="8">
          <cell r="A8">
            <v>5</v>
          </cell>
        </row>
        <row r="10">
          <cell r="A10">
            <v>0</v>
          </cell>
        </row>
        <row r="17">
          <cell r="A17">
            <v>1</v>
          </cell>
        </row>
        <row r="19">
          <cell r="A19">
            <v>3</v>
          </cell>
        </row>
        <row r="21">
          <cell r="A21">
            <v>0</v>
          </cell>
        </row>
        <row r="22">
          <cell r="A22">
            <v>2</v>
          </cell>
        </row>
        <row r="23">
          <cell r="A23">
            <v>0</v>
          </cell>
        </row>
        <row r="25">
          <cell r="A25">
            <v>0</v>
          </cell>
        </row>
        <row r="32">
          <cell r="A32">
            <v>4</v>
          </cell>
        </row>
        <row r="33">
          <cell r="A33">
            <v>1</v>
          </cell>
          <cell r="E33">
            <v>52</v>
          </cell>
        </row>
        <row r="34">
          <cell r="E34">
            <v>1</v>
          </cell>
        </row>
        <row r="35">
          <cell r="E35">
            <v>19</v>
          </cell>
        </row>
        <row r="36">
          <cell r="A36">
            <v>0</v>
          </cell>
          <cell r="E36">
            <v>202</v>
          </cell>
        </row>
        <row r="37">
          <cell r="A37">
            <v>47</v>
          </cell>
          <cell r="E37">
            <v>0</v>
          </cell>
        </row>
        <row r="38">
          <cell r="A38">
            <v>0</v>
          </cell>
          <cell r="E38">
            <v>6</v>
          </cell>
        </row>
        <row r="39">
          <cell r="E39">
            <v>0</v>
          </cell>
        </row>
        <row r="40">
          <cell r="A40">
            <v>0</v>
          </cell>
        </row>
        <row r="41">
          <cell r="E41">
            <v>0</v>
          </cell>
        </row>
        <row r="43">
          <cell r="E43">
            <v>13</v>
          </cell>
        </row>
        <row r="44">
          <cell r="E44">
            <v>4</v>
          </cell>
        </row>
        <row r="45">
          <cell r="E45">
            <v>8</v>
          </cell>
        </row>
        <row r="46">
          <cell r="E46">
            <v>9</v>
          </cell>
        </row>
        <row r="47">
          <cell r="E47">
            <v>0</v>
          </cell>
        </row>
        <row r="48">
          <cell r="E48">
            <v>24</v>
          </cell>
        </row>
        <row r="49">
          <cell r="E49">
            <v>6</v>
          </cell>
        </row>
        <row r="50">
          <cell r="E50">
            <v>0</v>
          </cell>
        </row>
        <row r="52">
          <cell r="E52">
            <v>290</v>
          </cell>
        </row>
        <row r="53">
          <cell r="E53">
            <v>103</v>
          </cell>
        </row>
        <row r="54">
          <cell r="E54">
            <v>1368</v>
          </cell>
        </row>
        <row r="57">
          <cell r="E57">
            <v>2530</v>
          </cell>
        </row>
        <row r="58">
          <cell r="E58">
            <v>12</v>
          </cell>
        </row>
        <row r="59">
          <cell r="E59">
            <v>0</v>
          </cell>
        </row>
        <row r="61">
          <cell r="E61">
            <v>4330</v>
          </cell>
        </row>
        <row r="62">
          <cell r="A62">
            <v>0</v>
          </cell>
          <cell r="E62">
            <v>1444</v>
          </cell>
        </row>
        <row r="63">
          <cell r="A63">
            <v>0</v>
          </cell>
          <cell r="E63">
            <v>1108</v>
          </cell>
        </row>
        <row r="64">
          <cell r="A64">
            <v>0</v>
          </cell>
        </row>
        <row r="65">
          <cell r="E65">
            <v>306</v>
          </cell>
        </row>
        <row r="66">
          <cell r="E66">
            <v>3</v>
          </cell>
        </row>
        <row r="67">
          <cell r="A67">
            <v>0</v>
          </cell>
          <cell r="E67">
            <v>0</v>
          </cell>
        </row>
        <row r="68">
          <cell r="A68">
            <v>0</v>
          </cell>
        </row>
        <row r="70">
          <cell r="A70">
            <v>0</v>
          </cell>
        </row>
        <row r="77">
          <cell r="A77">
            <v>26</v>
          </cell>
        </row>
        <row r="78">
          <cell r="A78">
            <v>1</v>
          </cell>
        </row>
        <row r="79">
          <cell r="A79">
            <v>325</v>
          </cell>
        </row>
        <row r="81">
          <cell r="A81">
            <v>0</v>
          </cell>
        </row>
        <row r="83">
          <cell r="A83">
            <v>1</v>
          </cell>
        </row>
        <row r="85">
          <cell r="A85">
            <v>0</v>
          </cell>
        </row>
        <row r="92">
          <cell r="A92">
            <v>1</v>
          </cell>
        </row>
        <row r="93">
          <cell r="A93">
            <v>0</v>
          </cell>
        </row>
        <row r="94">
          <cell r="A94">
            <v>1</v>
          </cell>
        </row>
        <row r="96">
          <cell r="A96">
            <v>0</v>
          </cell>
        </row>
        <row r="97">
          <cell r="A97">
            <v>0</v>
          </cell>
        </row>
        <row r="100">
          <cell r="A100">
            <v>0</v>
          </cell>
        </row>
        <row r="122">
          <cell r="A122">
            <v>0</v>
          </cell>
        </row>
        <row r="123">
          <cell r="A123">
            <v>0</v>
          </cell>
        </row>
        <row r="124">
          <cell r="A124">
            <v>0</v>
          </cell>
        </row>
        <row r="126">
          <cell r="A126">
            <v>0</v>
          </cell>
        </row>
        <row r="127">
          <cell r="A127">
            <v>0</v>
          </cell>
        </row>
        <row r="128">
          <cell r="A12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12">
          <cell r="A12">
            <v>11</v>
          </cell>
          <cell r="D12">
            <v>2621</v>
          </cell>
          <cell r="G12">
            <v>1976</v>
          </cell>
        </row>
        <row r="13">
          <cell r="A13">
            <v>12</v>
          </cell>
          <cell r="D13">
            <v>2847</v>
          </cell>
          <cell r="G13">
            <v>1992</v>
          </cell>
        </row>
        <row r="14">
          <cell r="A14">
            <v>13</v>
          </cell>
          <cell r="D14">
            <v>3073</v>
          </cell>
          <cell r="G14">
            <v>2008</v>
          </cell>
        </row>
        <row r="15">
          <cell r="A15">
            <v>14</v>
          </cell>
          <cell r="D15">
            <v>3299</v>
          </cell>
          <cell r="G15">
            <v>2024</v>
          </cell>
        </row>
        <row r="16">
          <cell r="A16">
            <v>15</v>
          </cell>
          <cell r="D16">
            <v>3525</v>
          </cell>
          <cell r="G16">
            <v>2040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57">
          <cell r="A57">
            <v>56</v>
          </cell>
        </row>
        <row r="58">
          <cell r="A58">
            <v>57</v>
          </cell>
        </row>
        <row r="59">
          <cell r="A59">
            <v>58</v>
          </cell>
        </row>
        <row r="60">
          <cell r="A60">
            <v>59</v>
          </cell>
        </row>
        <row r="61">
          <cell r="A61">
            <v>60</v>
          </cell>
        </row>
        <row r="72">
          <cell r="A72">
            <v>71</v>
          </cell>
        </row>
        <row r="73">
          <cell r="A73">
            <v>72</v>
          </cell>
        </row>
        <row r="74">
          <cell r="A74">
            <v>73</v>
          </cell>
        </row>
        <row r="75">
          <cell r="A75">
            <v>74</v>
          </cell>
        </row>
        <row r="76">
          <cell r="A76">
            <v>75</v>
          </cell>
        </row>
        <row r="87">
          <cell r="A87">
            <v>86</v>
          </cell>
        </row>
        <row r="88">
          <cell r="A88">
            <v>87</v>
          </cell>
        </row>
        <row r="89">
          <cell r="A89">
            <v>88</v>
          </cell>
        </row>
        <row r="90">
          <cell r="A90">
            <v>89</v>
          </cell>
        </row>
        <row r="91">
          <cell r="A91">
            <v>90</v>
          </cell>
        </row>
        <row r="102">
          <cell r="A102">
            <v>101</v>
          </cell>
        </row>
        <row r="103">
          <cell r="A103">
            <v>102</v>
          </cell>
        </row>
        <row r="104">
          <cell r="A104">
            <v>103</v>
          </cell>
        </row>
        <row r="105">
          <cell r="A105">
            <v>104</v>
          </cell>
        </row>
        <row r="106">
          <cell r="A106">
            <v>105</v>
          </cell>
        </row>
        <row r="152">
          <cell r="A152">
            <v>151</v>
          </cell>
        </row>
        <row r="153">
          <cell r="A153">
            <v>152</v>
          </cell>
        </row>
        <row r="154">
          <cell r="A154">
            <v>153</v>
          </cell>
        </row>
        <row r="155">
          <cell r="A155">
            <v>154</v>
          </cell>
        </row>
        <row r="156">
          <cell r="A156">
            <v>155</v>
          </cell>
        </row>
        <row r="157">
          <cell r="A157">
            <v>156</v>
          </cell>
        </row>
        <row r="158">
          <cell r="A158">
            <v>157</v>
          </cell>
        </row>
        <row r="163">
          <cell r="A163">
            <v>162</v>
          </cell>
        </row>
        <row r="164">
          <cell r="A164">
            <v>163</v>
          </cell>
        </row>
        <row r="165">
          <cell r="A165">
            <v>164</v>
          </cell>
        </row>
        <row r="166">
          <cell r="A166">
            <v>165</v>
          </cell>
        </row>
        <row r="167">
          <cell r="A167">
            <v>166</v>
          </cell>
        </row>
        <row r="168">
          <cell r="A168">
            <v>167</v>
          </cell>
        </row>
        <row r="169">
          <cell r="A169">
            <v>168</v>
          </cell>
        </row>
        <row r="170">
          <cell r="A170">
            <v>169</v>
          </cell>
        </row>
        <row r="171">
          <cell r="A171">
            <v>170</v>
          </cell>
        </row>
        <row r="172">
          <cell r="A172">
            <v>171</v>
          </cell>
        </row>
        <row r="173">
          <cell r="A173">
            <v>172</v>
          </cell>
        </row>
        <row r="177">
          <cell r="A177">
            <v>176</v>
          </cell>
        </row>
        <row r="179">
          <cell r="A179">
            <v>178</v>
          </cell>
        </row>
        <row r="180">
          <cell r="A180">
            <v>179</v>
          </cell>
        </row>
        <row r="181">
          <cell r="A181">
            <v>180</v>
          </cell>
        </row>
        <row r="182">
          <cell r="A182">
            <v>181</v>
          </cell>
        </row>
        <row r="183">
          <cell r="A183">
            <v>182</v>
          </cell>
        </row>
        <row r="184">
          <cell r="A184">
            <v>183</v>
          </cell>
        </row>
        <row r="185">
          <cell r="A185">
            <v>184</v>
          </cell>
        </row>
        <row r="186">
          <cell r="A186">
            <v>185</v>
          </cell>
        </row>
        <row r="187">
          <cell r="A187">
            <v>186</v>
          </cell>
        </row>
        <row r="188">
          <cell r="A188">
            <v>187</v>
          </cell>
        </row>
        <row r="192">
          <cell r="A192">
            <v>191</v>
          </cell>
        </row>
        <row r="193">
          <cell r="A193">
            <v>192</v>
          </cell>
        </row>
        <row r="195">
          <cell r="A195">
            <v>194</v>
          </cell>
        </row>
        <row r="196">
          <cell r="A196">
            <v>195</v>
          </cell>
        </row>
        <row r="197">
          <cell r="A197">
            <v>196</v>
          </cell>
        </row>
        <row r="198">
          <cell r="A198">
            <v>197</v>
          </cell>
        </row>
        <row r="199">
          <cell r="A199">
            <v>198</v>
          </cell>
        </row>
        <row r="200">
          <cell r="A200">
            <v>199</v>
          </cell>
        </row>
        <row r="201">
          <cell r="A201">
            <v>200</v>
          </cell>
        </row>
        <row r="202">
          <cell r="A202">
            <v>201</v>
          </cell>
        </row>
        <row r="203">
          <cell r="A203">
            <v>202</v>
          </cell>
        </row>
        <row r="207">
          <cell r="A207">
            <v>206</v>
          </cell>
        </row>
        <row r="208">
          <cell r="A208">
            <v>207</v>
          </cell>
        </row>
        <row r="209">
          <cell r="A209">
            <v>208</v>
          </cell>
        </row>
        <row r="211">
          <cell r="A211">
            <v>210</v>
          </cell>
        </row>
        <row r="212">
          <cell r="A212">
            <v>211</v>
          </cell>
        </row>
        <row r="213">
          <cell r="A213">
            <v>212</v>
          </cell>
        </row>
        <row r="214">
          <cell r="A214">
            <v>213</v>
          </cell>
        </row>
        <row r="215">
          <cell r="A215">
            <v>214</v>
          </cell>
        </row>
        <row r="216">
          <cell r="A216">
            <v>215</v>
          </cell>
        </row>
        <row r="217">
          <cell r="A217">
            <v>216</v>
          </cell>
        </row>
        <row r="218">
          <cell r="A218">
            <v>217</v>
          </cell>
        </row>
        <row r="222">
          <cell r="A222">
            <v>221</v>
          </cell>
        </row>
        <row r="223">
          <cell r="A223">
            <v>222</v>
          </cell>
        </row>
        <row r="224">
          <cell r="A224">
            <v>223</v>
          </cell>
        </row>
        <row r="225">
          <cell r="A225">
            <v>224</v>
          </cell>
        </row>
        <row r="237">
          <cell r="A237">
            <v>236</v>
          </cell>
        </row>
        <row r="238">
          <cell r="A238">
            <v>237</v>
          </cell>
        </row>
        <row r="239">
          <cell r="A239">
            <v>238</v>
          </cell>
        </row>
        <row r="240">
          <cell r="A240">
            <v>239</v>
          </cell>
        </row>
        <row r="241">
          <cell r="A241">
            <v>240</v>
          </cell>
        </row>
        <row r="252">
          <cell r="A252">
            <v>251</v>
          </cell>
        </row>
        <row r="253">
          <cell r="A253">
            <v>252</v>
          </cell>
        </row>
        <row r="254">
          <cell r="A254">
            <v>253</v>
          </cell>
        </row>
        <row r="255">
          <cell r="A255">
            <v>254</v>
          </cell>
        </row>
        <row r="256">
          <cell r="A256">
            <v>255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1"/>
  <sheetViews>
    <sheetView showGridLines="0" tabSelected="1" zoomScale="90" zoomScaleNormal="90" zoomScalePageLayoutView="0" workbookViewId="0" topLeftCell="A7">
      <selection activeCell="A44" sqref="A44"/>
    </sheetView>
  </sheetViews>
  <sheetFormatPr defaultColWidth="9.33203125" defaultRowHeight="10.5"/>
  <cols>
    <col min="1" max="1" width="40.83203125" style="0" customWidth="1"/>
    <col min="2" max="2" width="3.66015625" style="0" customWidth="1"/>
    <col min="3" max="13" width="13.66015625" style="0" customWidth="1"/>
  </cols>
  <sheetData>
    <row r="1" spans="1:13" ht="15">
      <c r="A1" s="5" t="s">
        <v>100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</row>
    <row r="2" spans="1:13" ht="19.5" customHeight="1">
      <c r="A2" s="8" t="s">
        <v>101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5">
      <c r="A3" s="9" t="s">
        <v>91</v>
      </c>
      <c r="B3" s="10"/>
      <c r="C3" s="6"/>
      <c r="D3" s="6"/>
      <c r="E3" s="6"/>
      <c r="F3" s="6"/>
      <c r="G3" s="6"/>
      <c r="H3" s="6"/>
      <c r="I3" s="6"/>
      <c r="J3" s="6"/>
      <c r="K3" s="6"/>
      <c r="L3" s="6"/>
      <c r="M3" s="7"/>
    </row>
    <row r="4" spans="1:13" ht="14.25">
      <c r="A4" s="11" t="s">
        <v>60</v>
      </c>
      <c r="B4" s="12"/>
      <c r="C4" s="13"/>
      <c r="D4" s="13"/>
      <c r="E4" s="13"/>
      <c r="F4" s="13"/>
      <c r="G4" s="14"/>
      <c r="H4" s="13"/>
      <c r="I4" s="13"/>
      <c r="J4" s="13"/>
      <c r="K4" s="13"/>
      <c r="L4" s="13"/>
      <c r="M4" s="15"/>
    </row>
    <row r="5" spans="1:13" ht="14.25">
      <c r="A5" s="11" t="s">
        <v>0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6" t="s">
        <v>1</v>
      </c>
    </row>
    <row r="6" spans="1:13" ht="12" customHeight="1">
      <c r="A6" s="12"/>
      <c r="B6" s="12"/>
      <c r="C6" s="13"/>
      <c r="D6" s="13"/>
      <c r="E6" s="13"/>
      <c r="F6" s="13"/>
      <c r="G6" s="13"/>
      <c r="H6" s="13"/>
      <c r="I6" s="14"/>
      <c r="J6" s="13"/>
      <c r="K6" s="13"/>
      <c r="L6" s="13"/>
      <c r="M6" s="15"/>
    </row>
    <row r="7" spans="1:13" s="1" customFormat="1" ht="25.5" customHeight="1">
      <c r="A7" s="17" t="s">
        <v>2</v>
      </c>
      <c r="B7" s="18"/>
      <c r="C7" s="18"/>
      <c r="D7" s="18"/>
      <c r="E7" s="18"/>
      <c r="F7" s="18"/>
      <c r="G7" s="18"/>
      <c r="H7" s="18"/>
      <c r="I7" s="18" t="s">
        <v>3</v>
      </c>
      <c r="J7" s="17" t="s">
        <v>4</v>
      </c>
      <c r="K7" s="18"/>
      <c r="L7" s="18"/>
      <c r="M7" s="19"/>
    </row>
    <row r="8" spans="1:13" s="1" customFormat="1" ht="14.25" customHeight="1">
      <c r="A8" s="20" t="s">
        <v>5</v>
      </c>
      <c r="B8" s="21"/>
      <c r="C8" s="21"/>
      <c r="D8" s="21"/>
      <c r="E8" s="21"/>
      <c r="F8" s="21"/>
      <c r="G8" s="21"/>
      <c r="H8" s="21"/>
      <c r="I8" s="18"/>
      <c r="J8" s="20" t="s">
        <v>6</v>
      </c>
      <c r="K8" s="21"/>
      <c r="L8" s="21"/>
      <c r="M8" s="22"/>
    </row>
    <row r="9" spans="1:13" ht="12.75" customHeight="1">
      <c r="A9" s="23" t="s">
        <v>3</v>
      </c>
      <c r="B9" s="24" t="s">
        <v>3</v>
      </c>
      <c r="C9" s="25" t="s">
        <v>3</v>
      </c>
      <c r="D9" s="110"/>
      <c r="E9" s="26" t="s">
        <v>92</v>
      </c>
      <c r="F9" s="26"/>
      <c r="G9" s="26"/>
      <c r="H9" s="27"/>
      <c r="I9" s="28"/>
      <c r="J9" s="25"/>
      <c r="K9" s="28"/>
      <c r="L9" s="28"/>
      <c r="M9" s="29"/>
    </row>
    <row r="10" spans="1:13" ht="12.75" customHeight="1">
      <c r="A10" s="30" t="s">
        <v>3</v>
      </c>
      <c r="B10" s="27"/>
      <c r="C10" s="30" t="s">
        <v>7</v>
      </c>
      <c r="D10" s="111"/>
      <c r="E10" s="109" t="s">
        <v>8</v>
      </c>
      <c r="F10" s="31" t="s">
        <v>8</v>
      </c>
      <c r="G10" s="31" t="s">
        <v>9</v>
      </c>
      <c r="H10" s="31" t="s">
        <v>10</v>
      </c>
      <c r="I10" s="28"/>
      <c r="J10" s="30" t="s">
        <v>3</v>
      </c>
      <c r="K10" s="32"/>
      <c r="L10" s="32"/>
      <c r="M10" s="33" t="s">
        <v>9</v>
      </c>
    </row>
    <row r="11" spans="1:13" ht="12.75" customHeight="1">
      <c r="A11" s="30" t="s">
        <v>11</v>
      </c>
      <c r="B11" s="27"/>
      <c r="C11" s="30" t="s">
        <v>12</v>
      </c>
      <c r="D11" s="112"/>
      <c r="E11" s="54" t="s">
        <v>13</v>
      </c>
      <c r="F11" s="33" t="s">
        <v>14</v>
      </c>
      <c r="G11" s="33" t="s">
        <v>15</v>
      </c>
      <c r="H11" s="33" t="s">
        <v>15</v>
      </c>
      <c r="I11" s="28"/>
      <c r="J11" s="30" t="s">
        <v>11</v>
      </c>
      <c r="K11" s="32"/>
      <c r="L11" s="32"/>
      <c r="M11" s="33" t="s">
        <v>15</v>
      </c>
    </row>
    <row r="12" spans="1:13" ht="12.75" customHeight="1">
      <c r="A12" s="34"/>
      <c r="B12" s="35"/>
      <c r="C12" s="36">
        <v>2012</v>
      </c>
      <c r="D12" s="113">
        <v>2014</v>
      </c>
      <c r="E12" s="57" t="s">
        <v>16</v>
      </c>
      <c r="F12" s="37" t="s">
        <v>17</v>
      </c>
      <c r="G12" s="37" t="s">
        <v>18</v>
      </c>
      <c r="H12" s="37" t="s">
        <v>18</v>
      </c>
      <c r="I12" s="28"/>
      <c r="J12" s="34"/>
      <c r="K12" s="38"/>
      <c r="L12" s="38"/>
      <c r="M12" s="37">
        <v>2014</v>
      </c>
    </row>
    <row r="13" spans="1:13" ht="12.75" customHeight="1">
      <c r="A13" s="25" t="s">
        <v>19</v>
      </c>
      <c r="B13" s="24"/>
      <c r="C13" s="39">
        <v>74793</v>
      </c>
      <c r="D13" s="114">
        <v>70724</v>
      </c>
      <c r="E13" s="39">
        <v>4404</v>
      </c>
      <c r="F13" s="39">
        <v>335</v>
      </c>
      <c r="G13" s="39">
        <v>4739</v>
      </c>
      <c r="H13" s="39">
        <v>-4069</v>
      </c>
      <c r="I13" s="28"/>
      <c r="J13" s="25" t="s">
        <v>20</v>
      </c>
      <c r="K13" s="28"/>
      <c r="L13" s="24"/>
      <c r="M13" s="39" t="s">
        <v>94</v>
      </c>
    </row>
    <row r="14" spans="1:13" ht="12.75" customHeight="1">
      <c r="A14" s="25" t="s">
        <v>21</v>
      </c>
      <c r="B14" s="24"/>
      <c r="C14" s="39">
        <v>27305</v>
      </c>
      <c r="D14" s="115">
        <v>25963</v>
      </c>
      <c r="E14" s="39">
        <v>1451</v>
      </c>
      <c r="F14" s="39">
        <v>109</v>
      </c>
      <c r="G14" s="39">
        <v>1560</v>
      </c>
      <c r="H14" s="39">
        <v>-1342</v>
      </c>
      <c r="I14" s="28"/>
      <c r="J14" s="25" t="s">
        <v>22</v>
      </c>
      <c r="K14" s="28"/>
      <c r="L14" s="24"/>
      <c r="M14" s="76" t="s">
        <v>95</v>
      </c>
    </row>
    <row r="15" spans="1:13" ht="12.75" customHeight="1">
      <c r="A15" s="25" t="s">
        <v>23</v>
      </c>
      <c r="B15" s="24"/>
      <c r="C15" s="39">
        <v>34838</v>
      </c>
      <c r="D15" s="115">
        <v>35365</v>
      </c>
      <c r="E15" s="39">
        <v>1179</v>
      </c>
      <c r="F15" s="39">
        <v>1706</v>
      </c>
      <c r="G15" s="39">
        <v>2885</v>
      </c>
      <c r="H15" s="39">
        <v>527</v>
      </c>
      <c r="I15" s="28"/>
      <c r="J15" s="25" t="s">
        <v>24</v>
      </c>
      <c r="K15" s="28"/>
      <c r="L15" s="24"/>
      <c r="M15" s="76" t="s">
        <v>96</v>
      </c>
    </row>
    <row r="16" spans="1:13" ht="12.75" customHeight="1">
      <c r="A16" s="25" t="s">
        <v>25</v>
      </c>
      <c r="B16" s="24"/>
      <c r="C16" s="39">
        <v>619550</v>
      </c>
      <c r="D16" s="116">
        <v>622245</v>
      </c>
      <c r="E16" s="39">
        <v>4505</v>
      </c>
      <c r="F16" s="39">
        <v>7200</v>
      </c>
      <c r="G16" s="39">
        <v>11705</v>
      </c>
      <c r="H16" s="39">
        <v>2695</v>
      </c>
      <c r="I16" s="28"/>
      <c r="J16" s="25" t="s">
        <v>26</v>
      </c>
      <c r="K16" s="28"/>
      <c r="L16" s="35"/>
      <c r="M16" s="76"/>
    </row>
    <row r="17" spans="1:13" ht="12.75" customHeight="1">
      <c r="A17" s="40" t="s">
        <v>27</v>
      </c>
      <c r="B17" s="41"/>
      <c r="C17" s="42">
        <v>756486</v>
      </c>
      <c r="D17" s="117">
        <v>754297</v>
      </c>
      <c r="E17" s="42">
        <v>11539</v>
      </c>
      <c r="F17" s="42">
        <v>9350</v>
      </c>
      <c r="G17" s="42">
        <v>20889</v>
      </c>
      <c r="H17" s="42">
        <v>-2189</v>
      </c>
      <c r="I17" s="28"/>
      <c r="J17" s="40" t="s">
        <v>28</v>
      </c>
      <c r="K17" s="43"/>
      <c r="L17" s="41"/>
      <c r="M17" s="42"/>
    </row>
    <row r="18" spans="1:13" ht="12.75" customHeight="1">
      <c r="A18" s="40" t="s">
        <v>29</v>
      </c>
      <c r="B18" s="41"/>
      <c r="C18" s="42">
        <v>389759</v>
      </c>
      <c r="D18" s="117">
        <v>391713</v>
      </c>
      <c r="E18" s="42">
        <v>665</v>
      </c>
      <c r="F18" s="42">
        <v>2619</v>
      </c>
      <c r="G18" s="42">
        <v>3284</v>
      </c>
      <c r="H18" s="42">
        <v>1954</v>
      </c>
      <c r="I18" s="28"/>
      <c r="J18" s="40" t="s">
        <v>30</v>
      </c>
      <c r="K18" s="43"/>
      <c r="L18" s="41"/>
      <c r="M18" s="42"/>
    </row>
    <row r="19" spans="1:13" ht="12.75" customHeight="1">
      <c r="A19" s="40" t="s">
        <v>31</v>
      </c>
      <c r="B19" s="41"/>
      <c r="C19" s="42">
        <v>1146245</v>
      </c>
      <c r="D19" s="117">
        <v>1146010</v>
      </c>
      <c r="E19" s="42">
        <v>12204</v>
      </c>
      <c r="F19" s="42">
        <v>11969</v>
      </c>
      <c r="G19" s="42">
        <v>24173</v>
      </c>
      <c r="H19" s="42">
        <v>-235</v>
      </c>
      <c r="I19" s="28"/>
      <c r="J19" s="40" t="s">
        <v>32</v>
      </c>
      <c r="K19" s="43"/>
      <c r="L19" s="41"/>
      <c r="M19" s="42"/>
    </row>
    <row r="20" spans="1:13" ht="12.75" customHeight="1">
      <c r="A20" s="25" t="s">
        <v>61</v>
      </c>
      <c r="B20" s="24"/>
      <c r="C20" s="39">
        <v>15860</v>
      </c>
      <c r="D20" s="115">
        <v>15879</v>
      </c>
      <c r="E20" s="39">
        <v>5</v>
      </c>
      <c r="F20" s="39">
        <v>24</v>
      </c>
      <c r="G20" s="39">
        <v>29</v>
      </c>
      <c r="H20" s="39">
        <v>19</v>
      </c>
      <c r="I20" s="28"/>
      <c r="J20" s="25" t="s">
        <v>62</v>
      </c>
      <c r="K20" s="28"/>
      <c r="L20" s="24"/>
      <c r="M20" s="39"/>
    </row>
    <row r="21" spans="1:13" ht="12.75" customHeight="1">
      <c r="A21" s="25" t="s">
        <v>33</v>
      </c>
      <c r="B21" s="24"/>
      <c r="C21" s="39">
        <v>100796</v>
      </c>
      <c r="D21" s="115">
        <v>101012</v>
      </c>
      <c r="E21" s="39">
        <v>64</v>
      </c>
      <c r="F21" s="39">
        <v>280</v>
      </c>
      <c r="G21" s="39">
        <v>344</v>
      </c>
      <c r="H21" s="39">
        <v>216</v>
      </c>
      <c r="I21" s="28"/>
      <c r="J21" s="25" t="s">
        <v>34</v>
      </c>
      <c r="K21" s="28"/>
      <c r="L21" s="24"/>
      <c r="M21" s="39"/>
    </row>
    <row r="22" spans="1:13" ht="12.75" customHeight="1">
      <c r="A22" s="25" t="s">
        <v>35</v>
      </c>
      <c r="B22" s="24"/>
      <c r="C22" s="39">
        <v>18399</v>
      </c>
      <c r="D22" s="115">
        <v>18399</v>
      </c>
      <c r="E22" s="39">
        <v>0</v>
      </c>
      <c r="F22" s="39">
        <v>0</v>
      </c>
      <c r="G22" s="39">
        <v>0</v>
      </c>
      <c r="H22" s="39">
        <v>0</v>
      </c>
      <c r="I22" s="28"/>
      <c r="J22" s="25" t="s">
        <v>36</v>
      </c>
      <c r="K22" s="28"/>
      <c r="L22" s="24"/>
      <c r="M22" s="39"/>
    </row>
    <row r="23" spans="1:13" ht="12.75" customHeight="1">
      <c r="A23" s="40" t="s">
        <v>90</v>
      </c>
      <c r="B23" s="44"/>
      <c r="C23" s="42">
        <v>1281300</v>
      </c>
      <c r="D23" s="117">
        <v>1281300</v>
      </c>
      <c r="E23" s="45">
        <v>12273</v>
      </c>
      <c r="F23" s="45">
        <v>12273</v>
      </c>
      <c r="G23" s="45">
        <v>24546</v>
      </c>
      <c r="H23" s="45">
        <v>0</v>
      </c>
      <c r="I23" s="28"/>
      <c r="J23" s="46" t="s">
        <v>37</v>
      </c>
      <c r="K23" s="47"/>
      <c r="L23" s="44"/>
      <c r="M23" s="42"/>
    </row>
    <row r="24" spans="1:32" s="2" customFormat="1" ht="42" customHeight="1">
      <c r="A24" s="48" t="s">
        <v>93</v>
      </c>
      <c r="B24" s="49"/>
      <c r="C24" s="50"/>
      <c r="D24" s="51"/>
      <c r="E24" s="49"/>
      <c r="F24" s="49"/>
      <c r="G24" s="49"/>
      <c r="H24" s="49"/>
      <c r="I24" s="52"/>
      <c r="J24" s="49"/>
      <c r="K24" s="49"/>
      <c r="L24" s="49"/>
      <c r="M24" s="49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</row>
    <row r="25" spans="1:32" ht="12.75" customHeight="1">
      <c r="A25" s="53"/>
      <c r="B25" s="54"/>
      <c r="C25" s="24"/>
      <c r="D25" s="54" t="s">
        <v>38</v>
      </c>
      <c r="E25" s="24"/>
      <c r="F25" s="54" t="s">
        <v>38</v>
      </c>
      <c r="G25" s="33" t="s">
        <v>39</v>
      </c>
      <c r="H25" s="24"/>
      <c r="I25" s="33" t="s">
        <v>40</v>
      </c>
      <c r="J25" s="54" t="s">
        <v>41</v>
      </c>
      <c r="K25" s="24"/>
      <c r="L25" s="24"/>
      <c r="M25" s="123" t="s">
        <v>40</v>
      </c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</row>
    <row r="26" spans="1:13" ht="12.75" customHeight="1">
      <c r="A26" s="30" t="s">
        <v>11</v>
      </c>
      <c r="B26" s="27"/>
      <c r="C26" s="54" t="s">
        <v>42</v>
      </c>
      <c r="D26" s="54" t="s">
        <v>43</v>
      </c>
      <c r="E26" s="54" t="s">
        <v>44</v>
      </c>
      <c r="F26" s="54" t="s">
        <v>45</v>
      </c>
      <c r="G26" s="33" t="s">
        <v>46</v>
      </c>
      <c r="H26" s="54" t="s">
        <v>47</v>
      </c>
      <c r="I26" s="33" t="s">
        <v>48</v>
      </c>
      <c r="J26" s="54" t="s">
        <v>63</v>
      </c>
      <c r="K26" s="54" t="s">
        <v>49</v>
      </c>
      <c r="L26" s="54" t="s">
        <v>50</v>
      </c>
      <c r="M26" s="124" t="s">
        <v>51</v>
      </c>
    </row>
    <row r="27" spans="1:13" ht="12.75" customHeight="1">
      <c r="A27" s="55"/>
      <c r="B27" s="56"/>
      <c r="C27" s="57" t="s">
        <v>52</v>
      </c>
      <c r="D27" s="57" t="s">
        <v>53</v>
      </c>
      <c r="E27" s="57" t="s">
        <v>52</v>
      </c>
      <c r="F27" s="57" t="s">
        <v>53</v>
      </c>
      <c r="G27" s="37" t="s">
        <v>52</v>
      </c>
      <c r="H27" s="57" t="s">
        <v>54</v>
      </c>
      <c r="I27" s="37" t="s">
        <v>54</v>
      </c>
      <c r="J27" s="57" t="s">
        <v>54</v>
      </c>
      <c r="K27" s="57" t="s">
        <v>54</v>
      </c>
      <c r="L27" s="57" t="s">
        <v>55</v>
      </c>
      <c r="M27" s="125" t="s">
        <v>56</v>
      </c>
    </row>
    <row r="28" spans="1:13" ht="12.75" customHeight="1">
      <c r="A28" s="25" t="s">
        <v>103</v>
      </c>
      <c r="B28" s="24" t="s">
        <v>57</v>
      </c>
      <c r="C28" s="58" t="s">
        <v>58</v>
      </c>
      <c r="D28" s="39">
        <f>'[1]Sheet1'!$A$3</f>
        <v>0</v>
      </c>
      <c r="E28" s="39">
        <f>'[1]Sheet1'!$A$4</f>
        <v>1</v>
      </c>
      <c r="F28" s="39">
        <f>SUM('[1]Sheet1'!$A$6,'[1]Sheet1'!$E$61)</f>
        <v>4330</v>
      </c>
      <c r="G28" s="59">
        <f>D28+E28+F28</f>
        <v>4331</v>
      </c>
      <c r="H28" s="39">
        <f>'[1]Sheet1'!$A$7</f>
        <v>16</v>
      </c>
      <c r="I28" s="59">
        <f>G28+H28</f>
        <v>4347</v>
      </c>
      <c r="J28" s="39">
        <f>'[1]Sheet1'!$A$8</f>
        <v>5</v>
      </c>
      <c r="K28" s="39">
        <f>SUM('[1]Sheet1'!$E$33)</f>
        <v>52</v>
      </c>
      <c r="L28" s="58">
        <f>'[1]Sheet1'!$A$10</f>
        <v>0</v>
      </c>
      <c r="M28" s="60">
        <f>I28+J28+K28+L28</f>
        <v>4404</v>
      </c>
    </row>
    <row r="29" spans="1:13" ht="12.75" customHeight="1">
      <c r="A29" s="25" t="s">
        <v>106</v>
      </c>
      <c r="B29" s="24" t="s">
        <v>57</v>
      </c>
      <c r="C29" s="39">
        <f>'[1]Sheet1'!$A$17</f>
        <v>1</v>
      </c>
      <c r="D29" s="58" t="s">
        <v>58</v>
      </c>
      <c r="E29" s="39">
        <f>'[1]Sheet1'!$A$19</f>
        <v>3</v>
      </c>
      <c r="F29" s="39">
        <f>SUM('[1]Sheet1'!$A$21,'[1]Sheet1'!$E$62)</f>
        <v>1444</v>
      </c>
      <c r="G29" s="59">
        <f>C29+E29+F29</f>
        <v>1448</v>
      </c>
      <c r="H29" s="39">
        <f>'[1]Sheet1'!$A$22</f>
        <v>2</v>
      </c>
      <c r="I29" s="59">
        <f>G29+H29</f>
        <v>1450</v>
      </c>
      <c r="J29" s="39">
        <f>'[1]Sheet1'!$A$23</f>
        <v>0</v>
      </c>
      <c r="K29" s="39">
        <f>SUM('[1]Sheet1'!$E$34)</f>
        <v>1</v>
      </c>
      <c r="L29" s="58">
        <f>'[1]Sheet1'!$A$25</f>
        <v>0</v>
      </c>
      <c r="M29" s="60">
        <f>I29+J29+K29+L29</f>
        <v>1451</v>
      </c>
    </row>
    <row r="30" spans="1:13" ht="12.75" customHeight="1">
      <c r="A30" s="25" t="s">
        <v>104</v>
      </c>
      <c r="B30" s="24" t="s">
        <v>57</v>
      </c>
      <c r="C30" s="39">
        <f>'[1]Sheet1'!$A$32</f>
        <v>4</v>
      </c>
      <c r="D30" s="39">
        <f>'[1]Sheet1'!$A$33</f>
        <v>1</v>
      </c>
      <c r="E30" s="58" t="s">
        <v>58</v>
      </c>
      <c r="F30" s="39">
        <f>SUM('[1]Sheet1'!$A$36,'[1]Sheet1'!$E$63)</f>
        <v>1108</v>
      </c>
      <c r="G30" s="59">
        <f>C30+D30+F30</f>
        <v>1113</v>
      </c>
      <c r="H30" s="39">
        <f>'[1]Sheet1'!$A$37</f>
        <v>47</v>
      </c>
      <c r="I30" s="59">
        <f>G30+H30</f>
        <v>1160</v>
      </c>
      <c r="J30" s="39">
        <f>'[1]Sheet1'!$A$38</f>
        <v>0</v>
      </c>
      <c r="K30" s="39">
        <f>SUM('[1]Sheet1'!$E$35)</f>
        <v>19</v>
      </c>
      <c r="L30" s="58">
        <f>'[1]Sheet1'!$A$40</f>
        <v>0</v>
      </c>
      <c r="M30" s="60">
        <f>I30+J30+K30+L30</f>
        <v>1179</v>
      </c>
    </row>
    <row r="31" spans="1:13" ht="12.75" customHeight="1">
      <c r="A31" s="25" t="s">
        <v>107</v>
      </c>
      <c r="B31" s="24" t="s">
        <v>57</v>
      </c>
      <c r="C31" s="39">
        <f>SUM('[1]Sheet1'!$A$62,'[1]Sheet1'!$E$52)</f>
        <v>290</v>
      </c>
      <c r="D31" s="39">
        <f>SUM('[1]Sheet1'!$A$63,'[1]Sheet1'!$E$53)</f>
        <v>103</v>
      </c>
      <c r="E31" s="39">
        <f>SUM('[1]Sheet1'!$A$64,'[1]Sheet1'!$E$54)</f>
        <v>1368</v>
      </c>
      <c r="F31" s="58" t="s">
        <v>58</v>
      </c>
      <c r="G31" s="59">
        <f>C31+D31+E31</f>
        <v>1761</v>
      </c>
      <c r="H31" s="39">
        <f>SUM('[1]Sheet1'!$A$67,'[1]Sheet1'!$E$57)</f>
        <v>2530</v>
      </c>
      <c r="I31" s="59">
        <f>G31+H31</f>
        <v>4291</v>
      </c>
      <c r="J31" s="39">
        <f>SUM('[1]Sheet1'!$A$68,'[1]Sheet1'!$E$58)</f>
        <v>12</v>
      </c>
      <c r="K31" s="39">
        <f>SUM('[1]Sheet1'!$E$36:$E$37)</f>
        <v>202</v>
      </c>
      <c r="L31" s="39">
        <f>SUM('[1]Sheet1'!$A$70,'[1]Sheet1'!$E$59)</f>
        <v>0</v>
      </c>
      <c r="M31" s="60">
        <f>I31+J31+K31+L31</f>
        <v>4505</v>
      </c>
    </row>
    <row r="32" spans="1:13" ht="12.75" customHeight="1">
      <c r="A32" s="40" t="s">
        <v>27</v>
      </c>
      <c r="B32" s="41"/>
      <c r="C32" s="42">
        <f>C29+C30+C31</f>
        <v>295</v>
      </c>
      <c r="D32" s="42">
        <f>D28+D30+D31</f>
        <v>104</v>
      </c>
      <c r="E32" s="42">
        <f>E28+E29+E31</f>
        <v>1372</v>
      </c>
      <c r="F32" s="42">
        <f>F28+F29+F30</f>
        <v>6882</v>
      </c>
      <c r="G32" s="61">
        <f aca="true" t="shared" si="0" ref="G32:M32">SUM(G28:G31)</f>
        <v>8653</v>
      </c>
      <c r="H32" s="42">
        <f t="shared" si="0"/>
        <v>2595</v>
      </c>
      <c r="I32" s="61">
        <f t="shared" si="0"/>
        <v>11248</v>
      </c>
      <c r="J32" s="42">
        <f t="shared" si="0"/>
        <v>17</v>
      </c>
      <c r="K32" s="42">
        <f t="shared" si="0"/>
        <v>274</v>
      </c>
      <c r="L32" s="42">
        <f t="shared" si="0"/>
        <v>0</v>
      </c>
      <c r="M32" s="61">
        <f t="shared" si="0"/>
        <v>11539</v>
      </c>
    </row>
    <row r="33" spans="1:13" ht="12.75" customHeight="1">
      <c r="A33" s="40" t="s">
        <v>29</v>
      </c>
      <c r="B33" s="41" t="s">
        <v>57</v>
      </c>
      <c r="C33" s="42">
        <f>'[1]Sheet1'!$A$77</f>
        <v>26</v>
      </c>
      <c r="D33" s="42">
        <f>'[1]Sheet1'!$A$78</f>
        <v>1</v>
      </c>
      <c r="E33" s="42">
        <f>'[1]Sheet1'!$A$79</f>
        <v>325</v>
      </c>
      <c r="F33" s="39">
        <f>SUM('[1]Sheet1'!$A$81,'[1]Sheet1'!$E$65)</f>
        <v>306</v>
      </c>
      <c r="G33" s="61">
        <f>SUM(C33:F33)</f>
        <v>658</v>
      </c>
      <c r="H33" s="62" t="s">
        <v>58</v>
      </c>
      <c r="I33" s="59">
        <f>G33</f>
        <v>658</v>
      </c>
      <c r="J33" s="42">
        <f>'[1]Sheet1'!$A$83</f>
        <v>1</v>
      </c>
      <c r="K33" s="39">
        <f>SUM('[1]Sheet1'!$E$38)</f>
        <v>6</v>
      </c>
      <c r="L33" s="62">
        <f>'[1]Sheet1'!$A$85</f>
        <v>0</v>
      </c>
      <c r="M33" s="60">
        <f>I33+J33+K33+L33</f>
        <v>665</v>
      </c>
    </row>
    <row r="34" spans="1:13" ht="12.75" customHeight="1">
      <c r="A34" s="40" t="s">
        <v>31</v>
      </c>
      <c r="B34" s="41"/>
      <c r="C34" s="42">
        <f>C32+C33</f>
        <v>321</v>
      </c>
      <c r="D34" s="42">
        <f aca="true" t="shared" si="1" ref="D34:M34">D32+D33</f>
        <v>105</v>
      </c>
      <c r="E34" s="42">
        <f t="shared" si="1"/>
        <v>1697</v>
      </c>
      <c r="F34" s="42">
        <f t="shared" si="1"/>
        <v>7188</v>
      </c>
      <c r="G34" s="61">
        <f t="shared" si="1"/>
        <v>9311</v>
      </c>
      <c r="H34" s="42">
        <f>H32</f>
        <v>2595</v>
      </c>
      <c r="I34" s="61">
        <f t="shared" si="1"/>
        <v>11906</v>
      </c>
      <c r="J34" s="42">
        <f t="shared" si="1"/>
        <v>18</v>
      </c>
      <c r="K34" s="42">
        <f t="shared" si="1"/>
        <v>280</v>
      </c>
      <c r="L34" s="42">
        <f t="shared" si="1"/>
        <v>0</v>
      </c>
      <c r="M34" s="61">
        <f t="shared" si="1"/>
        <v>12204</v>
      </c>
    </row>
    <row r="35" spans="1:13" ht="12.75" customHeight="1">
      <c r="A35" s="25" t="s">
        <v>61</v>
      </c>
      <c r="B35" s="24" t="s">
        <v>57</v>
      </c>
      <c r="C35" s="39">
        <f>'[1]Sheet1'!$A$92</f>
        <v>1</v>
      </c>
      <c r="D35" s="39">
        <f>'[1]Sheet1'!$A$93</f>
        <v>0</v>
      </c>
      <c r="E35" s="39">
        <f>'[1]Sheet1'!$A$94</f>
        <v>1</v>
      </c>
      <c r="F35" s="39">
        <f>SUM('[1]Sheet1'!$A$96,'[1]Sheet1'!$E$66)</f>
        <v>3</v>
      </c>
      <c r="G35" s="59">
        <f>SUM(C35:F35)</f>
        <v>5</v>
      </c>
      <c r="H35" s="39">
        <f>'[1]Sheet1'!$A$97</f>
        <v>0</v>
      </c>
      <c r="I35" s="59">
        <f>G35+H35</f>
        <v>5</v>
      </c>
      <c r="J35" s="58" t="s">
        <v>58</v>
      </c>
      <c r="K35" s="39">
        <f>SUM('[1]Sheet1'!$E$39)</f>
        <v>0</v>
      </c>
      <c r="L35" s="58">
        <f>'[1]Sheet1'!$A$100</f>
        <v>0</v>
      </c>
      <c r="M35" s="60">
        <f>I35+K35+L35</f>
        <v>5</v>
      </c>
    </row>
    <row r="36" spans="1:13" ht="12.75" customHeight="1">
      <c r="A36" s="25" t="s">
        <v>33</v>
      </c>
      <c r="B36" s="24" t="s">
        <v>57</v>
      </c>
      <c r="C36" s="39">
        <f>SUM('[1]Sheet1'!$E$43)</f>
        <v>13</v>
      </c>
      <c r="D36" s="39">
        <f>SUM('[1]Sheet1'!$E$44)</f>
        <v>4</v>
      </c>
      <c r="E36" s="39">
        <f>SUM('[1]Sheet1'!$E$45)</f>
        <v>8</v>
      </c>
      <c r="F36" s="39">
        <f>SUM('[1]Sheet1'!$E$46,'[1]Sheet1'!$E$47)</f>
        <v>9</v>
      </c>
      <c r="G36" s="59">
        <f>SUM(C36:F36)</f>
        <v>34</v>
      </c>
      <c r="H36" s="39">
        <f>SUM('[1]Sheet1'!$E$48)</f>
        <v>24</v>
      </c>
      <c r="I36" s="59">
        <f>G36+H36</f>
        <v>58</v>
      </c>
      <c r="J36" s="39">
        <f>SUM('[1]Sheet1'!$E$49)</f>
        <v>6</v>
      </c>
      <c r="K36" s="58" t="s">
        <v>58</v>
      </c>
      <c r="L36" s="39">
        <f>SUM('[1]Sheet1'!$E$50)</f>
        <v>0</v>
      </c>
      <c r="M36" s="60">
        <f>I36+J36+L36</f>
        <v>64</v>
      </c>
    </row>
    <row r="37" spans="1:13" ht="12.75" customHeight="1">
      <c r="A37" s="25" t="s">
        <v>35</v>
      </c>
      <c r="B37" s="24" t="s">
        <v>57</v>
      </c>
      <c r="C37" s="39">
        <f>'[1]Sheet1'!$A$122</f>
        <v>0</v>
      </c>
      <c r="D37" s="39">
        <f>'[1]Sheet1'!$A$123</f>
        <v>0</v>
      </c>
      <c r="E37" s="39">
        <f>'[1]Sheet1'!$A$124</f>
        <v>0</v>
      </c>
      <c r="F37" s="39">
        <f>SUM('[1]Sheet1'!$A$126,'[1]Sheet1'!$E$67)</f>
        <v>0</v>
      </c>
      <c r="G37" s="59">
        <f>SUM(C37:F37)</f>
        <v>0</v>
      </c>
      <c r="H37" s="39">
        <f>'[1]Sheet1'!$A$127</f>
        <v>0</v>
      </c>
      <c r="I37" s="59">
        <f>G37+H37</f>
        <v>0</v>
      </c>
      <c r="J37" s="39">
        <f>'[1]Sheet1'!$A$128</f>
        <v>0</v>
      </c>
      <c r="K37" s="39">
        <f>SUM('[1]Sheet1'!$E$41)</f>
        <v>0</v>
      </c>
      <c r="L37" s="58" t="s">
        <v>58</v>
      </c>
      <c r="M37" s="60">
        <f>I37+J37+K37</f>
        <v>0</v>
      </c>
    </row>
    <row r="38" spans="1:13" ht="12.75" customHeight="1">
      <c r="A38" s="40" t="s">
        <v>59</v>
      </c>
      <c r="B38" s="41" t="s">
        <v>57</v>
      </c>
      <c r="C38" s="42">
        <f aca="true" t="shared" si="2" ref="C38:M38">C34+C35+C36+C37</f>
        <v>335</v>
      </c>
      <c r="D38" s="42">
        <f t="shared" si="2"/>
        <v>109</v>
      </c>
      <c r="E38" s="42">
        <f t="shared" si="2"/>
        <v>1706</v>
      </c>
      <c r="F38" s="42">
        <f t="shared" si="2"/>
        <v>7200</v>
      </c>
      <c r="G38" s="61">
        <f t="shared" si="2"/>
        <v>9350</v>
      </c>
      <c r="H38" s="42">
        <f t="shared" si="2"/>
        <v>2619</v>
      </c>
      <c r="I38" s="61">
        <f t="shared" si="2"/>
        <v>11969</v>
      </c>
      <c r="J38" s="42">
        <f>J34+J36+J37</f>
        <v>24</v>
      </c>
      <c r="K38" s="42">
        <f>K34+K35+K37</f>
        <v>280</v>
      </c>
      <c r="L38" s="42">
        <f>L34+L35+L36</f>
        <v>0</v>
      </c>
      <c r="M38" s="61">
        <f t="shared" si="2"/>
        <v>12273</v>
      </c>
    </row>
    <row r="39" spans="1:13" s="3" customFormat="1" ht="10.5" customHeight="1">
      <c r="A39" s="63" t="s">
        <v>102</v>
      </c>
      <c r="B39" s="64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</row>
    <row r="40" spans="1:13" s="3" customFormat="1" ht="10.5" customHeight="1">
      <c r="A40" s="64" t="s">
        <v>105</v>
      </c>
      <c r="B40" s="64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</row>
    <row r="41" spans="1:13" s="3" customFormat="1" ht="10.5" customHeight="1">
      <c r="A41" s="63" t="s">
        <v>108</v>
      </c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</row>
    <row r="42" spans="1:13" s="3" customFormat="1" ht="10.5" customHeight="1">
      <c r="A42" s="63" t="s">
        <v>109</v>
      </c>
      <c r="B42" s="64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</row>
    <row r="43" spans="1:13" s="3" customFormat="1" ht="10.5" customHeight="1">
      <c r="A43" s="63"/>
      <c r="B43" s="64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6" t="s">
        <v>3</v>
      </c>
    </row>
    <row r="44" spans="1:13" s="3" customFormat="1" ht="10.5" customHeight="1">
      <c r="A44" s="64"/>
      <c r="B44" s="64"/>
      <c r="C44" s="64"/>
      <c r="D44" s="64"/>
      <c r="E44" s="66" t="s">
        <v>3</v>
      </c>
      <c r="F44" s="64"/>
      <c r="G44" s="66" t="s">
        <v>3</v>
      </c>
      <c r="H44" s="65" t="s">
        <v>3</v>
      </c>
      <c r="I44" s="64"/>
      <c r="J44" s="64"/>
      <c r="K44" s="64"/>
      <c r="L44" s="66" t="s">
        <v>3</v>
      </c>
      <c r="M44" s="64"/>
    </row>
    <row r="45" spans="1:13" s="3" customFormat="1" ht="10.5" customHeight="1">
      <c r="A45" s="64" t="s">
        <v>3</v>
      </c>
      <c r="B45" s="64"/>
      <c r="C45" s="64"/>
      <c r="D45" s="64"/>
      <c r="E45" s="64"/>
      <c r="F45" s="64"/>
      <c r="G45" s="64"/>
      <c r="H45" s="67" t="s">
        <v>3</v>
      </c>
      <c r="I45" s="64"/>
      <c r="J45" s="67" t="s">
        <v>3</v>
      </c>
      <c r="K45" s="64"/>
      <c r="L45" s="65" t="s">
        <v>3</v>
      </c>
      <c r="M45" s="64"/>
    </row>
    <row r="46" spans="1:13" s="3" customFormat="1" ht="10.5" customHeight="1">
      <c r="A46" s="4"/>
      <c r="B46" s="4"/>
      <c r="C46" s="4"/>
      <c r="D46" s="4"/>
      <c r="E46" s="4"/>
      <c r="F46" s="77"/>
      <c r="G46" s="70"/>
      <c r="H46" s="70"/>
      <c r="I46" s="70"/>
      <c r="J46" s="70"/>
      <c r="K46" s="4"/>
      <c r="L46" s="64" t="s">
        <v>3</v>
      </c>
      <c r="M46" s="64"/>
    </row>
    <row r="47" spans="1:13" ht="15" customHeight="1">
      <c r="A47" s="71"/>
      <c r="B47" s="72"/>
      <c r="C47" s="72"/>
      <c r="D47" s="72"/>
      <c r="E47" s="72"/>
      <c r="F47" s="73"/>
      <c r="G47" s="73"/>
      <c r="H47" s="73"/>
      <c r="I47" s="74"/>
      <c r="J47" s="73"/>
      <c r="K47" s="75"/>
      <c r="L47" s="68"/>
      <c r="M47" s="69" t="str">
        <f>A2</f>
        <v>SISKIYOU COUNTY</v>
      </c>
    </row>
    <row r="48" ht="10.5" customHeight="1"/>
    <row r="51" ht="10.5">
      <c r="E51" t="s">
        <v>3</v>
      </c>
    </row>
  </sheetData>
  <sheetProtection/>
  <printOptions/>
  <pageMargins left="0.39" right="0" top="0.5" bottom="0" header="0" footer="0"/>
  <pageSetup fitToHeight="1" fitToWidth="1" horizontalDpi="600" verticalDpi="600" orientation="landscape" scale="79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9">
      <selection activeCell="G51" sqref="G51"/>
    </sheetView>
  </sheetViews>
  <sheetFormatPr defaultColWidth="9.33203125" defaultRowHeight="10.5"/>
  <cols>
    <col min="1" max="1" width="51.16015625" style="0" customWidth="1"/>
    <col min="2" max="2" width="3.5" style="0" customWidth="1"/>
    <col min="3" max="3" width="14.83203125" style="0" customWidth="1"/>
    <col min="4" max="4" width="15" style="0" customWidth="1"/>
    <col min="5" max="5" width="13.83203125" style="0" customWidth="1"/>
    <col min="6" max="6" width="13.66015625" style="0" customWidth="1"/>
    <col min="7" max="7" width="18.66015625" style="0" customWidth="1"/>
  </cols>
  <sheetData>
    <row r="1" spans="1:7" ht="12.75">
      <c r="A1" s="136" t="s">
        <v>64</v>
      </c>
      <c r="B1" s="136"/>
      <c r="C1" s="136"/>
      <c r="D1" s="136"/>
      <c r="E1" s="136"/>
      <c r="F1" s="136"/>
      <c r="G1" s="136"/>
    </row>
    <row r="2" spans="1:7" ht="18">
      <c r="A2" s="137" t="s">
        <v>83</v>
      </c>
      <c r="B2" s="137"/>
      <c r="C2" s="137"/>
      <c r="D2" s="137"/>
      <c r="E2" s="137"/>
      <c r="F2" s="137"/>
      <c r="G2" s="137"/>
    </row>
    <row r="3" spans="1:7" ht="15">
      <c r="A3" s="129" t="s">
        <v>97</v>
      </c>
      <c r="B3" s="129"/>
      <c r="C3" s="129"/>
      <c r="D3" s="129"/>
      <c r="E3" s="129"/>
      <c r="F3" s="129"/>
      <c r="G3" s="129"/>
    </row>
    <row r="4" spans="1:6" ht="15">
      <c r="A4" s="91"/>
      <c r="B4" s="9"/>
      <c r="C4" s="10"/>
      <c r="D4" s="6"/>
      <c r="E4" s="6"/>
      <c r="F4" s="6"/>
    </row>
    <row r="5" spans="1:6" ht="12.75">
      <c r="A5" s="92" t="s">
        <v>60</v>
      </c>
      <c r="B5" s="92"/>
      <c r="C5" s="12"/>
      <c r="D5" s="13"/>
      <c r="E5" s="13"/>
      <c r="F5" s="13"/>
    </row>
    <row r="6" spans="1:7" ht="12.75">
      <c r="A6" s="92" t="s">
        <v>0</v>
      </c>
      <c r="B6" s="92"/>
      <c r="C6" s="12"/>
      <c r="D6" s="13"/>
      <c r="E6" s="13"/>
      <c r="G6" s="93" t="s">
        <v>1</v>
      </c>
    </row>
    <row r="7" spans="1:6" ht="14.25">
      <c r="A7" s="92"/>
      <c r="B7" s="92"/>
      <c r="C7" s="12"/>
      <c r="D7" s="13"/>
      <c r="E7" s="13"/>
      <c r="F7" s="16"/>
    </row>
    <row r="8" spans="1:6" ht="12">
      <c r="A8" s="87" t="s">
        <v>2</v>
      </c>
      <c r="B8" s="87"/>
      <c r="C8" s="12"/>
      <c r="D8" s="13"/>
      <c r="E8" s="13"/>
      <c r="F8" s="13"/>
    </row>
    <row r="9" spans="1:7" ht="15">
      <c r="A9" s="138" t="s">
        <v>65</v>
      </c>
      <c r="B9" s="138"/>
      <c r="C9" s="138"/>
      <c r="D9" s="138"/>
      <c r="E9" s="138"/>
      <c r="F9" s="138"/>
      <c r="G9" s="138"/>
    </row>
    <row r="10" spans="1:6" ht="12" customHeight="1">
      <c r="A10" s="139" t="s">
        <v>11</v>
      </c>
      <c r="B10" s="140"/>
      <c r="C10" s="131" t="s">
        <v>66</v>
      </c>
      <c r="D10" s="132"/>
      <c r="E10" s="133" t="s">
        <v>67</v>
      </c>
      <c r="F10" s="133" t="s">
        <v>68</v>
      </c>
    </row>
    <row r="11" spans="1:6" ht="12">
      <c r="A11" s="141"/>
      <c r="B11" s="142"/>
      <c r="C11" s="78">
        <v>2012</v>
      </c>
      <c r="D11" s="78">
        <v>2014</v>
      </c>
      <c r="E11" s="134"/>
      <c r="F11" s="134"/>
    </row>
    <row r="12" spans="1:6" ht="12">
      <c r="A12" s="79" t="s">
        <v>84</v>
      </c>
      <c r="B12" s="80"/>
      <c r="C12" s="81">
        <f>'[2]Sheet1'!$D$14</f>
        <v>3073</v>
      </c>
      <c r="D12" s="81">
        <f>'[2]Sheet1'!$G$14</f>
        <v>2008</v>
      </c>
      <c r="E12" s="81">
        <f>D12-C12</f>
        <v>-1065</v>
      </c>
      <c r="F12" s="82">
        <f aca="true" t="shared" si="0" ref="F12:F17">E12/C12</f>
        <v>-0.34656687276277254</v>
      </c>
    </row>
    <row r="13" spans="1:6" ht="12">
      <c r="A13" s="79" t="s">
        <v>85</v>
      </c>
      <c r="B13" s="80"/>
      <c r="C13" s="81">
        <f>'[2]Sheet1'!$D$16</f>
        <v>3525</v>
      </c>
      <c r="D13" s="81">
        <f>'[2]Sheet1'!$G$16</f>
        <v>2040</v>
      </c>
      <c r="E13" s="81">
        <f>D13-C13</f>
        <v>-1485</v>
      </c>
      <c r="F13" s="82">
        <f t="shared" si="0"/>
        <v>-0.42127659574468085</v>
      </c>
    </row>
    <row r="14" spans="1:6" ht="12">
      <c r="A14" s="79" t="s">
        <v>69</v>
      </c>
      <c r="B14" s="80"/>
      <c r="C14" s="81">
        <f>'[2]Sheet1'!$D$12</f>
        <v>2621</v>
      </c>
      <c r="D14" s="81">
        <f>'[2]Sheet1'!$G$12</f>
        <v>1976</v>
      </c>
      <c r="E14" s="81">
        <f>D14-C14</f>
        <v>-645</v>
      </c>
      <c r="F14" s="82">
        <f t="shared" si="0"/>
        <v>-0.24608927890118276</v>
      </c>
    </row>
    <row r="15" spans="1:6" ht="12">
      <c r="A15" s="79" t="s">
        <v>70</v>
      </c>
      <c r="B15" s="80"/>
      <c r="C15" s="81">
        <f>'[2]Sheet1'!$D$15</f>
        <v>3299</v>
      </c>
      <c r="D15" s="81">
        <f>'[2]Sheet1'!$G$15</f>
        <v>2024</v>
      </c>
      <c r="E15" s="81">
        <f>D15-C15</f>
        <v>-1275</v>
      </c>
      <c r="F15" s="82">
        <f t="shared" si="0"/>
        <v>-0.38648075174295243</v>
      </c>
    </row>
    <row r="16" spans="1:6" ht="12">
      <c r="A16" s="83" t="s">
        <v>71</v>
      </c>
      <c r="B16" s="84"/>
      <c r="C16" s="81">
        <f>'[2]Sheet1'!$D$13</f>
        <v>2847</v>
      </c>
      <c r="D16" s="81">
        <f>'[2]Sheet1'!$G$13</f>
        <v>1992</v>
      </c>
      <c r="E16" s="85">
        <f>D16-C16</f>
        <v>-855</v>
      </c>
      <c r="F16" s="86">
        <f t="shared" si="0"/>
        <v>-0.30031612223393045</v>
      </c>
    </row>
    <row r="17" spans="1:6" ht="12">
      <c r="A17" s="83" t="s">
        <v>80</v>
      </c>
      <c r="B17" s="84"/>
      <c r="C17" s="94">
        <f>SUM(C12:C16)</f>
        <v>15365</v>
      </c>
      <c r="D17" s="94">
        <f>SUM(D12:D16)</f>
        <v>10040</v>
      </c>
      <c r="E17" s="94">
        <f>SUM(E12:E16)</f>
        <v>-5325</v>
      </c>
      <c r="F17" s="86">
        <f t="shared" si="0"/>
        <v>-0.34656687276277254</v>
      </c>
    </row>
    <row r="18" spans="3:6" ht="12">
      <c r="C18" s="87"/>
      <c r="D18" s="87"/>
      <c r="E18" s="87"/>
      <c r="F18" s="87"/>
    </row>
    <row r="19" spans="1:6" ht="12">
      <c r="A19" s="87" t="s">
        <v>4</v>
      </c>
      <c r="B19" s="87"/>
      <c r="C19" s="12"/>
      <c r="D19" s="12"/>
      <c r="E19" s="12"/>
      <c r="F19" s="12"/>
    </row>
    <row r="20" spans="1:6" ht="15">
      <c r="A20" s="128" t="s">
        <v>98</v>
      </c>
      <c r="B20" s="128"/>
      <c r="C20" s="128"/>
      <c r="D20" s="128"/>
      <c r="E20" s="128"/>
      <c r="F20" s="128"/>
    </row>
    <row r="21" spans="1:7" ht="48">
      <c r="A21" s="95" t="s">
        <v>11</v>
      </c>
      <c r="B21" s="96"/>
      <c r="C21" s="107" t="s">
        <v>84</v>
      </c>
      <c r="D21" s="107" t="s">
        <v>86</v>
      </c>
      <c r="E21" s="107" t="s">
        <v>69</v>
      </c>
      <c r="F21" s="107" t="s">
        <v>70</v>
      </c>
      <c r="G21" s="108" t="s">
        <v>71</v>
      </c>
    </row>
    <row r="22" spans="1:7" ht="12">
      <c r="A22" s="88" t="s">
        <v>19</v>
      </c>
      <c r="B22" s="98" t="s">
        <v>57</v>
      </c>
      <c r="C22" s="81">
        <f>'[2]Sheet1'!$A$14</f>
        <v>13</v>
      </c>
      <c r="D22" s="81">
        <f>'[2]Sheet1'!$A$16</f>
        <v>15</v>
      </c>
      <c r="E22" s="81">
        <f>'[2]Sheet1'!$A$12</f>
        <v>11</v>
      </c>
      <c r="F22" s="81">
        <f>'[2]Sheet1'!$A$15</f>
        <v>14</v>
      </c>
      <c r="G22" s="81">
        <f>'[2]Sheet1'!$A$13</f>
        <v>12</v>
      </c>
    </row>
    <row r="23" spans="1:7" ht="12">
      <c r="A23" s="79" t="s">
        <v>21</v>
      </c>
      <c r="B23" s="80" t="s">
        <v>57</v>
      </c>
      <c r="C23" s="81">
        <f>'[2]Sheet1'!$A$29</f>
        <v>28</v>
      </c>
      <c r="D23" s="81">
        <f>'[2]Sheet1'!$A$31</f>
        <v>30</v>
      </c>
      <c r="E23" s="81">
        <f>'[2]Sheet1'!$A$27</f>
        <v>26</v>
      </c>
      <c r="F23" s="81">
        <f>'[2]Sheet1'!$A$30</f>
        <v>29</v>
      </c>
      <c r="G23" s="81">
        <f>'[2]Sheet1'!$A$28</f>
        <v>27</v>
      </c>
    </row>
    <row r="24" spans="1:7" ht="12">
      <c r="A24" s="79" t="s">
        <v>23</v>
      </c>
      <c r="B24" s="80" t="s">
        <v>57</v>
      </c>
      <c r="C24" s="81">
        <f>'[2]Sheet1'!$A$44</f>
        <v>43</v>
      </c>
      <c r="D24" s="81">
        <f>'[2]Sheet1'!$A$46</f>
        <v>45</v>
      </c>
      <c r="E24" s="81">
        <f>'[2]Sheet1'!$A$42</f>
        <v>41</v>
      </c>
      <c r="F24" s="81">
        <f>'[2]Sheet1'!$A$45</f>
        <v>44</v>
      </c>
      <c r="G24" s="81">
        <f>'[2]Sheet1'!$A$43</f>
        <v>42</v>
      </c>
    </row>
    <row r="25" spans="1:7" ht="12">
      <c r="A25" s="99" t="s">
        <v>72</v>
      </c>
      <c r="B25" s="96" t="s">
        <v>57</v>
      </c>
      <c r="C25" s="94">
        <f>SUM(C22:C24)</f>
        <v>84</v>
      </c>
      <c r="D25" s="94">
        <f>SUM(D22:D24)</f>
        <v>90</v>
      </c>
      <c r="E25" s="94">
        <f>SUM(E22:E24)</f>
        <v>78</v>
      </c>
      <c r="F25" s="94">
        <f>SUM(F22:F24)</f>
        <v>87</v>
      </c>
      <c r="G25" s="94">
        <f>SUM(G22:G24)</f>
        <v>81</v>
      </c>
    </row>
    <row r="26" spans="1:7" ht="12">
      <c r="A26" s="79" t="s">
        <v>25</v>
      </c>
      <c r="B26" s="80" t="s">
        <v>57</v>
      </c>
      <c r="C26" s="81">
        <f>SUM('[2]Sheet1'!$A$59,'[2]Sheet1'!$A$74)</f>
        <v>131</v>
      </c>
      <c r="D26" s="81">
        <f>SUM('[2]Sheet1'!$A$61,'[2]Sheet1'!$A$76)</f>
        <v>135</v>
      </c>
      <c r="E26" s="81">
        <f>SUM('[2]Sheet1'!$A$57,'[2]Sheet1'!$A$72)</f>
        <v>127</v>
      </c>
      <c r="F26" s="81">
        <f>SUM('[2]Sheet1'!$A$60,'[2]Sheet1'!$A$75)</f>
        <v>133</v>
      </c>
      <c r="G26" s="81">
        <f>SUM('[2]Sheet1'!$A$58,'[2]Sheet1'!$A$73)</f>
        <v>129</v>
      </c>
    </row>
    <row r="27" spans="1:7" ht="12">
      <c r="A27" s="79" t="s">
        <v>29</v>
      </c>
      <c r="B27" s="80" t="s">
        <v>57</v>
      </c>
      <c r="C27" s="81">
        <f>'[2]Sheet1'!$A$89</f>
        <v>88</v>
      </c>
      <c r="D27" s="81">
        <f>'[2]Sheet1'!$A$91</f>
        <v>90</v>
      </c>
      <c r="E27" s="81">
        <f>'[2]Sheet1'!$A$87</f>
        <v>86</v>
      </c>
      <c r="F27" s="81">
        <f>'[2]Sheet1'!$A$90</f>
        <v>89</v>
      </c>
      <c r="G27" s="81">
        <f>'[2]Sheet1'!$A$88</f>
        <v>87</v>
      </c>
    </row>
    <row r="28" spans="1:7" ht="12">
      <c r="A28" s="99" t="s">
        <v>73</v>
      </c>
      <c r="B28" s="96" t="s">
        <v>57</v>
      </c>
      <c r="C28" s="94">
        <f>SUM(C25:C27)</f>
        <v>303</v>
      </c>
      <c r="D28" s="94">
        <f>SUM(D25:D27)</f>
        <v>315</v>
      </c>
      <c r="E28" s="94">
        <f>SUM(E25:E27)</f>
        <v>291</v>
      </c>
      <c r="F28" s="94">
        <f>SUM(F25:F27)</f>
        <v>309</v>
      </c>
      <c r="G28" s="94">
        <f>SUM(G25:G27)</f>
        <v>297</v>
      </c>
    </row>
    <row r="29" spans="1:7" ht="12">
      <c r="A29" s="79" t="s">
        <v>81</v>
      </c>
      <c r="B29" s="100" t="s">
        <v>57</v>
      </c>
      <c r="C29" s="81">
        <f>'[2]Sheet1'!$A$104</f>
        <v>103</v>
      </c>
      <c r="D29" s="81">
        <f>'[2]Sheet1'!$A$106</f>
        <v>105</v>
      </c>
      <c r="E29" s="81">
        <f>'[2]Sheet1'!$A$102</f>
        <v>101</v>
      </c>
      <c r="F29" s="81">
        <f>'[2]Sheet1'!$A$105</f>
        <v>104</v>
      </c>
      <c r="G29" s="81">
        <f>'[2]Sheet1'!$A$103</f>
        <v>102</v>
      </c>
    </row>
    <row r="30" spans="1:7" ht="12">
      <c r="A30" s="83" t="s">
        <v>82</v>
      </c>
      <c r="B30" s="101" t="s">
        <v>57</v>
      </c>
      <c r="C30" s="81">
        <f>SUM('[2]Sheet1'!$A$164,'[2]Sheet1'!$A$179,'[2]Sheet1'!$A$209,'[2]Sheet1'!$A$224)</f>
        <v>772</v>
      </c>
      <c r="D30" s="81">
        <f>SUM('[2]Sheet1'!$A$166,'[2]Sheet1'!$A$181,'[2]Sheet1'!$A$196,'[2]Sheet1'!$A$211)</f>
        <v>750</v>
      </c>
      <c r="E30" s="81">
        <f>SUM('[2]Sheet1'!$A$177,'[2]Sheet1'!$A$192,'[2]Sheet1'!$A$207,'[2]Sheet1'!$A$222)</f>
        <v>794</v>
      </c>
      <c r="F30" s="81">
        <f>SUM('[2]Sheet1'!$A$165,'[2]Sheet1'!$A$180,'[2]Sheet1'!$A$195,'[2]Sheet1'!$A$225)</f>
        <v>761</v>
      </c>
      <c r="G30" s="81">
        <f>SUM('[2]Sheet1'!$A$163,'[2]Sheet1'!$A$193,'[2]Sheet1'!$A$208,'[2]Sheet1'!$A$223)</f>
        <v>783</v>
      </c>
    </row>
    <row r="31" spans="1:7" ht="12">
      <c r="A31" s="99" t="s">
        <v>74</v>
      </c>
      <c r="B31" s="102"/>
      <c r="C31" s="94">
        <f>SUM(C28:C30)</f>
        <v>1178</v>
      </c>
      <c r="D31" s="94">
        <f>SUM(D28:D30)</f>
        <v>1170</v>
      </c>
      <c r="E31" s="94">
        <f>SUM(E28:E30)</f>
        <v>1186</v>
      </c>
      <c r="F31" s="94">
        <f>SUM(F28:F30)</f>
        <v>1174</v>
      </c>
      <c r="G31" s="94">
        <f>SUM(G28:G30)</f>
        <v>1182</v>
      </c>
    </row>
    <row r="32" spans="3:6" ht="12">
      <c r="C32" s="103"/>
      <c r="D32" s="103"/>
      <c r="E32" s="103"/>
      <c r="F32" s="103"/>
    </row>
    <row r="33" spans="1:6" ht="12">
      <c r="A33" s="87" t="s">
        <v>75</v>
      </c>
      <c r="B33" s="87"/>
      <c r="C33" s="12"/>
      <c r="D33" s="12"/>
      <c r="E33" s="12"/>
      <c r="F33" s="12"/>
    </row>
    <row r="34" spans="1:7" ht="15">
      <c r="A34" s="129" t="s">
        <v>99</v>
      </c>
      <c r="B34" s="129"/>
      <c r="C34" s="129"/>
      <c r="D34" s="129"/>
      <c r="E34" s="129"/>
      <c r="F34" s="129"/>
      <c r="G34" s="129"/>
    </row>
    <row r="35" spans="1:6" ht="60">
      <c r="A35" s="95" t="s">
        <v>11</v>
      </c>
      <c r="B35" s="36"/>
      <c r="C35" s="104" t="s">
        <v>61</v>
      </c>
      <c r="D35" s="97" t="s">
        <v>76</v>
      </c>
      <c r="E35" s="104" t="s">
        <v>77</v>
      </c>
      <c r="F35" s="97" t="s">
        <v>82</v>
      </c>
    </row>
    <row r="36" spans="1:6" ht="12">
      <c r="A36" s="88" t="s">
        <v>84</v>
      </c>
      <c r="B36" s="98" t="s">
        <v>57</v>
      </c>
      <c r="C36" s="81">
        <f>'[2]Sheet1'!$A$188</f>
        <v>187</v>
      </c>
      <c r="D36" s="81">
        <f>SUM('[2]Sheet1'!$A$182:$A$184)</f>
        <v>546</v>
      </c>
      <c r="E36" s="81">
        <f>SUM('[2]Sheet1'!$A$185:$A$187)</f>
        <v>555</v>
      </c>
      <c r="F36" s="81">
        <f>SUM('[2]Sheet1'!$A$192,'[2]Sheet1'!$A$193,'[2]Sheet1'!$A$195,'[2]Sheet1'!$A$196)</f>
        <v>772</v>
      </c>
    </row>
    <row r="37" spans="1:6" ht="12">
      <c r="A37" s="79" t="s">
        <v>87</v>
      </c>
      <c r="B37" s="80" t="s">
        <v>57</v>
      </c>
      <c r="C37" s="81">
        <f>'[2]Sheet1'!$A$218</f>
        <v>217</v>
      </c>
      <c r="D37" s="81">
        <f>SUM('[2]Sheet1'!$A$212:$A$214)</f>
        <v>636</v>
      </c>
      <c r="E37" s="81">
        <f>SUM('[2]Sheet1'!$A$215:$A$217)</f>
        <v>645</v>
      </c>
      <c r="F37" s="81">
        <f>SUM('[2]Sheet1'!$A$222:$A$225)</f>
        <v>890</v>
      </c>
    </row>
    <row r="38" spans="1:6" ht="12">
      <c r="A38" s="79" t="s">
        <v>69</v>
      </c>
      <c r="B38" s="80" t="s">
        <v>57</v>
      </c>
      <c r="C38" s="81">
        <f>'[2]Sheet1'!$A$158</f>
        <v>157</v>
      </c>
      <c r="D38" s="81">
        <f>SUM('[2]Sheet1'!$A$152:$A$154)</f>
        <v>456</v>
      </c>
      <c r="E38" s="81">
        <f>SUM('[2]Sheet1'!$A$155:$A$157)</f>
        <v>465</v>
      </c>
      <c r="F38" s="81">
        <f>SUM('[2]Sheet1'!$A$163:$A$166)</f>
        <v>654</v>
      </c>
    </row>
    <row r="39" spans="1:6" ht="12">
      <c r="A39" s="79" t="s">
        <v>70</v>
      </c>
      <c r="B39" s="80" t="s">
        <v>57</v>
      </c>
      <c r="C39" s="81">
        <f>'[2]Sheet1'!$A$203</f>
        <v>202</v>
      </c>
      <c r="D39" s="81">
        <f>SUM('[2]Sheet1'!$A$197:$A$199)</f>
        <v>591</v>
      </c>
      <c r="E39" s="81">
        <f>SUM('[2]Sheet1'!$A$200:$A$202)</f>
        <v>600</v>
      </c>
      <c r="F39" s="81">
        <f>SUM('[2]Sheet1'!$A$207,'[2]Sheet1'!$A$208,'[2]Sheet1'!$A$209,'[2]Sheet1'!$A$211)</f>
        <v>831</v>
      </c>
    </row>
    <row r="40" spans="1:6" ht="12">
      <c r="A40" s="83" t="s">
        <v>71</v>
      </c>
      <c r="B40" s="84" t="s">
        <v>57</v>
      </c>
      <c r="C40" s="81">
        <f>'[2]Sheet1'!$A$173</f>
        <v>172</v>
      </c>
      <c r="D40" s="81">
        <f>SUM('[2]Sheet1'!$A$167:$A$169)</f>
        <v>501</v>
      </c>
      <c r="E40" s="81">
        <f>SUM('[2]Sheet1'!$A$170:$A$172)</f>
        <v>510</v>
      </c>
      <c r="F40" s="81">
        <f>SUM('[2]Sheet1'!$A$177,'[2]Sheet1'!$A$179,'[2]Sheet1'!$A$180,'[2]Sheet1'!$A$181)</f>
        <v>713</v>
      </c>
    </row>
    <row r="41" spans="1:6" ht="12">
      <c r="A41" s="99" t="s">
        <v>78</v>
      </c>
      <c r="B41" s="96"/>
      <c r="C41" s="94">
        <f>SUM(C36:C40)</f>
        <v>935</v>
      </c>
      <c r="D41" s="94">
        <f>SUM(D36:D40)</f>
        <v>2730</v>
      </c>
      <c r="E41" s="94">
        <f>SUM(E36:E40)</f>
        <v>2775</v>
      </c>
      <c r="F41" s="94">
        <f>SUM(F36:F40)</f>
        <v>3860</v>
      </c>
    </row>
    <row r="42" spans="1:6" ht="12">
      <c r="A42" s="105" t="s">
        <v>89</v>
      </c>
      <c r="B42" s="100"/>
      <c r="C42" s="100"/>
      <c r="D42" s="100"/>
      <c r="E42" s="100"/>
      <c r="F42" s="100"/>
    </row>
    <row r="43" spans="1:6" ht="10.5">
      <c r="A43" s="135" t="s">
        <v>88</v>
      </c>
      <c r="B43" s="135"/>
      <c r="C43" s="135"/>
      <c r="D43" s="135"/>
      <c r="E43" s="135"/>
      <c r="F43" s="135"/>
    </row>
    <row r="45" spans="1:6" ht="12">
      <c r="A45" s="100"/>
      <c r="B45" s="100"/>
      <c r="C45" s="100"/>
      <c r="D45" s="100"/>
      <c r="E45" s="100"/>
      <c r="F45" s="100"/>
    </row>
    <row r="46" spans="1:6" ht="10.5">
      <c r="A46" s="130"/>
      <c r="B46" s="130"/>
      <c r="C46" s="130"/>
      <c r="D46" s="130"/>
      <c r="E46" s="130"/>
      <c r="F46" s="130"/>
    </row>
    <row r="47" spans="3:6" ht="10.5">
      <c r="C47" s="12"/>
      <c r="D47" s="12"/>
      <c r="E47" s="12"/>
      <c r="F47" s="12"/>
    </row>
    <row r="48" spans="3:7" ht="15">
      <c r="C48" s="12"/>
      <c r="D48" s="12"/>
      <c r="E48" s="12"/>
      <c r="G48" s="106" t="str">
        <f>A2</f>
        <v>RURAL COUNTY</v>
      </c>
    </row>
    <row r="49" spans="1:7" ht="12.75">
      <c r="A49" s="126" t="s">
        <v>79</v>
      </c>
      <c r="B49" s="127"/>
      <c r="C49" s="127"/>
      <c r="D49" s="127"/>
      <c r="E49" s="127"/>
      <c r="F49" s="127"/>
      <c r="G49" s="118"/>
    </row>
    <row r="50" spans="1:7" ht="12">
      <c r="A50" s="119"/>
      <c r="B50" s="120"/>
      <c r="C50" s="89">
        <f>C31-SUM(C36:F36)+'[2]Sheet1'!$A$239-'[2]Sheet1'!$A$254</f>
        <v>-897</v>
      </c>
      <c r="D50" s="89">
        <f>D31-SUM(C37:F37)+'[2]Sheet1'!$A$241-'[2]Sheet1'!$A$256</f>
        <v>-1233</v>
      </c>
      <c r="E50" s="89">
        <f>E31-SUM(C38:F38)+'[2]Sheet1'!$A$237-'[2]Sheet1'!$A$252</f>
        <v>-561</v>
      </c>
      <c r="F50" s="89">
        <f>F31-SUM(C39:F39)+'[2]Sheet1'!$A$240-'[2]Sheet1'!$A$255</f>
        <v>-1065</v>
      </c>
      <c r="G50" s="90">
        <f>G31-SUM(C40:F40)+'[2]Sheet1'!$A$238-'[2]Sheet1'!$A$253</f>
        <v>-729</v>
      </c>
    </row>
  </sheetData>
  <sheetProtection/>
  <mergeCells count="13">
    <mergeCell ref="A1:G1"/>
    <mergeCell ref="A2:G2"/>
    <mergeCell ref="A3:G3"/>
    <mergeCell ref="A9:G9"/>
    <mergeCell ref="A10:B11"/>
    <mergeCell ref="A49:F49"/>
    <mergeCell ref="A20:F20"/>
    <mergeCell ref="A34:G34"/>
    <mergeCell ref="A46:F46"/>
    <mergeCell ref="C10:D10"/>
    <mergeCell ref="E10:E11"/>
    <mergeCell ref="F10:F11"/>
    <mergeCell ref="A43:F43"/>
  </mergeCells>
  <printOptions/>
  <pageMargins left="0.75" right="0.75" top="1" bottom="1" header="0.5" footer="0.5"/>
  <pageSetup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 of Administration</dc:creator>
  <cp:keywords/>
  <dc:description/>
  <cp:lastModifiedBy>Windows User</cp:lastModifiedBy>
  <cp:lastPrinted>2016-11-29T15:19:15Z</cp:lastPrinted>
  <dcterms:created xsi:type="dcterms:W3CDTF">1999-03-24T19:17:35Z</dcterms:created>
  <dcterms:modified xsi:type="dcterms:W3CDTF">2017-01-03T18:55:59Z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axKeywordTaxHTFie">
    <vt:lpwstr/>
  </property>
  <property fmtid="{D5CDD505-2E9C-101B-9397-08002B2CF9AE}" pid="4" name="TaxKeywo">
    <vt:lpwstr/>
  </property>
  <property fmtid="{D5CDD505-2E9C-101B-9397-08002B2CF9AE}" pid="5" name="ContentType">
    <vt:lpwstr>0x010100B5E723BB7F66412298F94789433FE2AA040100DE75BAEF0EBB404C9FCF81AE87EE0145</vt:lpwstr>
  </property>
  <property fmtid="{D5CDD505-2E9C-101B-9397-08002B2CF9AE}" pid="6" name="TaxCatchA">
    <vt:lpwstr/>
  </property>
</Properties>
</file>